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ropbox\Live Publications\2022       Tuned hypoxic response improved T cell function\Source data\"/>
    </mc:Choice>
  </mc:AlternateContent>
  <xr:revisionPtr revIDLastSave="0" documentId="13_ncr:1_{EA8494B4-5B02-4D32-B08F-873681C0D035}" xr6:coauthVersionLast="47" xr6:coauthVersionMax="47" xr10:uidLastSave="{00000000-0000-0000-0000-000000000000}"/>
  <bookViews>
    <workbookView xWindow="-98" yWindow="-98" windowWidth="28996" windowHeight="17475" xr2:uid="{584F020A-8DC1-4DB6-9E97-94EF00F88400}"/>
  </bookViews>
  <sheets>
    <sheet name="Fig 4B" sheetId="1" r:id="rId1"/>
    <sheet name="Fig 4C " sheetId="2" r:id="rId2"/>
    <sheet name="Fig 4D" sheetId="8" r:id="rId3"/>
    <sheet name="Fig 4E " sheetId="9" r:id="rId4"/>
    <sheet name="Fig 4F" sheetId="10" r:id="rId5"/>
    <sheet name="Fig 4G and I" sheetId="11" r:id="rId6"/>
    <sheet name="Fig 4H" sheetId="22" r:id="rId7"/>
  </sheets>
  <definedNames>
    <definedName name="_xlnm._FilterDatabase" localSheetId="5" hidden="1">'Fig 4G and I'!$A$2:$R$14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11" l="1"/>
  <c r="L3" i="11"/>
  <c r="N3" i="11"/>
  <c r="O3" i="11"/>
  <c r="P3" i="11"/>
  <c r="K4" i="11"/>
  <c r="L4" i="11"/>
  <c r="N4" i="11"/>
  <c r="O4" i="11"/>
  <c r="P4" i="11"/>
  <c r="K5" i="11"/>
  <c r="L5" i="11"/>
  <c r="O5" i="11"/>
  <c r="P5" i="11"/>
  <c r="Q5" i="11"/>
  <c r="K6" i="11"/>
  <c r="L6" i="11"/>
  <c r="N6" i="11"/>
  <c r="O6" i="11"/>
  <c r="P6" i="11"/>
  <c r="Q6" i="11"/>
  <c r="K7" i="11"/>
  <c r="L7" i="11"/>
  <c r="N7" i="11"/>
  <c r="O7" i="11"/>
  <c r="P7" i="11"/>
  <c r="Q7" i="11"/>
  <c r="K8" i="11"/>
  <c r="L8" i="11"/>
  <c r="N8" i="11"/>
  <c r="O8" i="11"/>
  <c r="P8" i="11"/>
  <c r="Q8" i="11"/>
  <c r="K9" i="11"/>
  <c r="L9" i="11"/>
  <c r="O9" i="11"/>
  <c r="P9" i="11"/>
  <c r="Q9" i="11"/>
  <c r="K10" i="11"/>
  <c r="L10" i="11"/>
  <c r="N10" i="11"/>
  <c r="O10" i="11"/>
  <c r="P10" i="11"/>
  <c r="Q10" i="11"/>
  <c r="K11" i="11"/>
  <c r="L11" i="11"/>
  <c r="P11" i="11"/>
  <c r="Q11" i="11"/>
  <c r="K12" i="11"/>
  <c r="L12" i="11"/>
  <c r="N12" i="11"/>
  <c r="O12" i="11"/>
  <c r="P12" i="11"/>
  <c r="Q12" i="11"/>
  <c r="K13" i="11"/>
  <c r="L13" i="11"/>
  <c r="N13" i="11"/>
  <c r="O13" i="11"/>
  <c r="P13" i="11"/>
  <c r="Q13" i="11"/>
  <c r="K14" i="11"/>
  <c r="L14" i="11"/>
  <c r="N14" i="11"/>
  <c r="O14" i="11"/>
  <c r="P14" i="11"/>
  <c r="Q14" i="11"/>
  <c r="R12" i="11" l="1"/>
  <c r="R7" i="11"/>
  <c r="R6" i="11"/>
  <c r="R4" i="11"/>
  <c r="R13" i="11"/>
  <c r="R10" i="11"/>
  <c r="R3" i="11"/>
  <c r="R5" i="11"/>
  <c r="R8" i="11"/>
  <c r="R14" i="11"/>
  <c r="R11" i="11"/>
  <c r="R9" i="11"/>
  <c r="AA17" i="9"/>
  <c r="AB17" i="9"/>
  <c r="AA18" i="9"/>
  <c r="AB18" i="9"/>
  <c r="AA19" i="9"/>
  <c r="AB19" i="9"/>
  <c r="AA20" i="9"/>
  <c r="AB20" i="9"/>
  <c r="AA21" i="9"/>
  <c r="AB21" i="9"/>
  <c r="AA4" i="9"/>
  <c r="Y16" i="9"/>
  <c r="Z16" i="9"/>
  <c r="Y17" i="9"/>
  <c r="Z17" i="9"/>
  <c r="Y18" i="9"/>
  <c r="Z18" i="9"/>
  <c r="Y19" i="9"/>
  <c r="Z19" i="9"/>
  <c r="Y20" i="9"/>
  <c r="Z20" i="9"/>
  <c r="Y21" i="9"/>
  <c r="Z21" i="9"/>
  <c r="Y29" i="9"/>
  <c r="W5" i="9"/>
  <c r="X5" i="9"/>
  <c r="W6" i="9"/>
  <c r="X6" i="9"/>
  <c r="W7" i="9"/>
  <c r="X7" i="9"/>
  <c r="W8" i="9"/>
  <c r="X8" i="9"/>
  <c r="W9" i="9"/>
  <c r="X9" i="9"/>
  <c r="W10" i="9"/>
  <c r="X10" i="9"/>
  <c r="W11" i="9"/>
  <c r="X11" i="9"/>
  <c r="W12" i="9"/>
  <c r="X12" i="9"/>
  <c r="W13" i="9"/>
  <c r="X13" i="9"/>
  <c r="W14" i="9"/>
  <c r="X14" i="9"/>
  <c r="W15" i="9"/>
  <c r="X15" i="9"/>
  <c r="W16" i="9"/>
  <c r="X16" i="9"/>
  <c r="W17" i="9"/>
  <c r="X17" i="9"/>
  <c r="W18" i="9"/>
  <c r="X18" i="9"/>
  <c r="W19" i="9"/>
  <c r="X19" i="9"/>
  <c r="W20" i="9"/>
  <c r="X20" i="9"/>
  <c r="W21" i="9"/>
  <c r="X21" i="9"/>
  <c r="X4" i="9"/>
  <c r="W4" i="9"/>
  <c r="Q5" i="9"/>
  <c r="R5" i="9"/>
  <c r="Q6" i="9"/>
  <c r="R6" i="9"/>
  <c r="Q7" i="9"/>
  <c r="R7" i="9"/>
  <c r="Q8" i="9"/>
  <c r="R8" i="9"/>
  <c r="Q9" i="9"/>
  <c r="R9" i="9"/>
  <c r="Q10" i="9"/>
  <c r="R10" i="9"/>
  <c r="Q11" i="9"/>
  <c r="R11" i="9"/>
  <c r="Q12" i="9"/>
  <c r="R12" i="9"/>
  <c r="Q13" i="9"/>
  <c r="R13" i="9"/>
  <c r="Q14" i="9"/>
  <c r="R14" i="9"/>
  <c r="Q15" i="9"/>
  <c r="R15" i="9"/>
  <c r="Q16" i="9"/>
  <c r="R16" i="9"/>
  <c r="Q17" i="9"/>
  <c r="R17" i="9"/>
  <c r="Q18" i="9"/>
  <c r="R18" i="9"/>
  <c r="Q19" i="9"/>
  <c r="R19" i="9"/>
  <c r="Q20" i="9"/>
  <c r="R20" i="9"/>
  <c r="Q21" i="9"/>
  <c r="R21" i="9"/>
  <c r="R4" i="9"/>
  <c r="Q4" i="9"/>
  <c r="U5" i="9"/>
  <c r="V5" i="9"/>
  <c r="U6" i="9"/>
  <c r="V6" i="9"/>
  <c r="U7" i="9"/>
  <c r="V7" i="9"/>
  <c r="U8" i="9"/>
  <c r="V8" i="9"/>
  <c r="U9" i="9"/>
  <c r="V9" i="9"/>
  <c r="U10" i="9"/>
  <c r="V10" i="9"/>
  <c r="U11" i="9"/>
  <c r="V11" i="9"/>
  <c r="U12" i="9"/>
  <c r="V12" i="9"/>
  <c r="U13" i="9"/>
  <c r="V13" i="9"/>
  <c r="U14" i="9"/>
  <c r="V14" i="9"/>
  <c r="U15" i="9"/>
  <c r="V15" i="9"/>
  <c r="U16" i="9"/>
  <c r="V16" i="9"/>
  <c r="U17" i="9"/>
  <c r="V17" i="9"/>
  <c r="U18" i="9"/>
  <c r="V18" i="9"/>
  <c r="U19" i="9"/>
  <c r="V19" i="9"/>
  <c r="U20" i="9"/>
  <c r="V20" i="9"/>
  <c r="U21" i="9"/>
  <c r="V21" i="9"/>
  <c r="V4" i="9"/>
  <c r="U4" i="9"/>
  <c r="S29" i="9"/>
  <c r="U29" i="9"/>
  <c r="W29" i="9"/>
  <c r="AA29" i="9"/>
  <c r="Q29" i="9"/>
  <c r="S16" i="9"/>
  <c r="T16" i="9"/>
  <c r="S17" i="9"/>
  <c r="T17" i="9"/>
  <c r="S18" i="9"/>
  <c r="T18" i="9"/>
  <c r="S19" i="9"/>
  <c r="T19" i="9"/>
  <c r="S20" i="9"/>
  <c r="T20" i="9"/>
  <c r="S21" i="9"/>
  <c r="T21" i="9"/>
  <c r="S22" i="9"/>
  <c r="T22" i="9"/>
  <c r="S23" i="9"/>
  <c r="T23" i="9"/>
  <c r="S24" i="9"/>
  <c r="T24" i="9"/>
  <c r="S25" i="9"/>
  <c r="T25" i="9"/>
  <c r="S26" i="9"/>
  <c r="T26" i="9"/>
  <c r="S27" i="9"/>
  <c r="T27" i="9"/>
  <c r="AB16" i="9"/>
  <c r="AA16" i="9"/>
  <c r="AB15" i="9"/>
  <c r="AA15" i="9"/>
  <c r="AB14" i="9"/>
  <c r="AA14" i="9"/>
  <c r="AB13" i="9"/>
  <c r="AA13" i="9"/>
  <c r="AB12" i="9"/>
  <c r="AA12" i="9"/>
  <c r="AB11" i="9"/>
  <c r="AA11" i="9"/>
  <c r="AB10" i="9"/>
  <c r="AA10" i="9"/>
  <c r="AB9" i="9"/>
  <c r="AA9" i="9"/>
  <c r="AB8" i="9"/>
  <c r="AA8" i="9"/>
  <c r="AB7" i="9"/>
  <c r="AA7" i="9"/>
  <c r="AB6" i="9"/>
  <c r="AA6" i="9"/>
  <c r="AB5" i="9"/>
  <c r="AA5" i="9"/>
  <c r="AB4" i="9"/>
  <c r="P4" i="8"/>
  <c r="Q4" i="8"/>
  <c r="P5" i="8"/>
  <c r="Q5" i="8"/>
  <c r="P6" i="8"/>
  <c r="Q6" i="8"/>
  <c r="P7" i="8"/>
  <c r="Q7" i="8"/>
  <c r="P8" i="8"/>
  <c r="Q8" i="8"/>
  <c r="P9" i="8"/>
  <c r="Q9" i="8"/>
  <c r="P10" i="8"/>
  <c r="Q10" i="8"/>
  <c r="P12" i="8"/>
  <c r="Q12" i="8"/>
  <c r="P13" i="8"/>
  <c r="Q13" i="8"/>
  <c r="P14" i="8"/>
  <c r="Q14" i="8"/>
  <c r="P15" i="8"/>
  <c r="Q15" i="8"/>
  <c r="P16" i="8"/>
  <c r="Q16" i="8"/>
  <c r="P17" i="8"/>
  <c r="Q17" i="8"/>
  <c r="P18" i="8"/>
  <c r="Q18" i="8"/>
  <c r="P19" i="8"/>
  <c r="Q19" i="8"/>
  <c r="P20" i="8"/>
  <c r="Q20" i="8"/>
  <c r="P21" i="8"/>
  <c r="Q21" i="8"/>
  <c r="X5" i="8"/>
  <c r="Y5" i="8"/>
  <c r="X6" i="8"/>
  <c r="Y6" i="8"/>
  <c r="X7" i="8"/>
  <c r="Y7" i="8"/>
  <c r="X8" i="8"/>
  <c r="Y8" i="8"/>
  <c r="X9" i="8"/>
  <c r="Y9" i="8"/>
  <c r="X10" i="8"/>
  <c r="Y10" i="8"/>
  <c r="X12" i="8"/>
  <c r="Y12" i="8"/>
  <c r="X13" i="8"/>
  <c r="Y13" i="8"/>
  <c r="X14" i="8"/>
  <c r="Y14" i="8"/>
  <c r="X15" i="8"/>
  <c r="Y15" i="8"/>
  <c r="X16" i="8"/>
  <c r="Y16" i="8"/>
  <c r="X17" i="8"/>
  <c r="Y17" i="8"/>
  <c r="X18" i="8"/>
  <c r="Y18" i="8"/>
  <c r="X19" i="8"/>
  <c r="Y19" i="8"/>
  <c r="X20" i="8"/>
  <c r="Y20" i="8"/>
  <c r="X21" i="8"/>
  <c r="Y21" i="8"/>
  <c r="Y4" i="8"/>
  <c r="X4" i="8"/>
  <c r="W16" i="8"/>
  <c r="W17" i="8"/>
  <c r="W18" i="8"/>
  <c r="W19" i="8"/>
  <c r="W20" i="8"/>
  <c r="W21" i="8"/>
  <c r="V16" i="8"/>
  <c r="V17" i="8"/>
  <c r="V18" i="8"/>
  <c r="V19" i="8"/>
  <c r="V20" i="8"/>
  <c r="V21" i="8"/>
  <c r="R4" i="8"/>
  <c r="S21" i="8"/>
  <c r="R21" i="8"/>
  <c r="S20" i="8"/>
  <c r="R20" i="8"/>
  <c r="S19" i="8"/>
  <c r="R19" i="8"/>
  <c r="S18" i="8"/>
  <c r="R18" i="8"/>
  <c r="S17" i="8"/>
  <c r="R17" i="8"/>
  <c r="S16" i="8"/>
  <c r="R16" i="8"/>
  <c r="S15" i="8"/>
  <c r="R15" i="8"/>
  <c r="S14" i="8"/>
  <c r="R14" i="8"/>
  <c r="S13" i="8"/>
  <c r="R13" i="8"/>
  <c r="S12" i="8"/>
  <c r="R12" i="8"/>
  <c r="S10" i="8"/>
  <c r="R10" i="8"/>
  <c r="S9" i="8"/>
  <c r="R9" i="8"/>
  <c r="S8" i="8"/>
  <c r="R8" i="8"/>
  <c r="S7" i="8"/>
  <c r="R7" i="8"/>
  <c r="S6" i="8"/>
  <c r="R6" i="8"/>
  <c r="S5" i="8"/>
  <c r="R5" i="8"/>
  <c r="S4" i="8"/>
  <c r="T22" i="8"/>
  <c r="U16" i="8"/>
  <c r="U17" i="8"/>
  <c r="U18" i="8"/>
  <c r="U19" i="8"/>
  <c r="U20" i="8"/>
  <c r="U21" i="8"/>
  <c r="U22" i="8"/>
  <c r="U23" i="8"/>
  <c r="U24" i="8"/>
  <c r="U25" i="8"/>
  <c r="U26" i="8"/>
  <c r="U27" i="8"/>
  <c r="T16" i="8"/>
  <c r="T17" i="8"/>
  <c r="T18" i="8"/>
  <c r="T19" i="8"/>
  <c r="T20" i="8"/>
  <c r="T21" i="8"/>
  <c r="T23" i="8"/>
  <c r="T24" i="8"/>
  <c r="T25" i="8"/>
  <c r="T26" i="8"/>
  <c r="T27" i="8"/>
  <c r="G37" i="10" l="1"/>
  <c r="G36" i="10"/>
  <c r="G35" i="10"/>
  <c r="G34" i="10"/>
  <c r="G33" i="10"/>
  <c r="G32" i="10"/>
  <c r="C37" i="10"/>
  <c r="C36" i="10"/>
  <c r="C35" i="10"/>
  <c r="C34" i="10"/>
  <c r="C33" i="10"/>
  <c r="C32" i="10"/>
  <c r="G44" i="10" l="1"/>
  <c r="C44" i="10"/>
  <c r="G43" i="10"/>
  <c r="C43" i="10"/>
  <c r="G42" i="10"/>
  <c r="C42" i="10"/>
  <c r="G41" i="10"/>
  <c r="C41" i="10"/>
  <c r="G40" i="10"/>
  <c r="C40" i="10"/>
  <c r="G39" i="10"/>
  <c r="C39" i="10"/>
  <c r="AM77" i="2" l="1"/>
  <c r="AM76" i="2"/>
  <c r="AM75" i="2"/>
  <c r="AM74" i="2"/>
  <c r="AM73" i="2"/>
  <c r="AM72" i="2"/>
  <c r="AM71" i="2"/>
  <c r="AM70" i="2"/>
  <c r="AM69" i="2"/>
  <c r="AM68" i="2"/>
  <c r="AF77" i="2"/>
  <c r="AF76" i="2"/>
  <c r="AF75" i="2"/>
  <c r="AF74" i="2"/>
  <c r="AF73" i="2"/>
  <c r="AF72" i="2"/>
  <c r="AF71" i="2"/>
  <c r="AF70" i="2"/>
  <c r="AF69" i="2"/>
  <c r="AF68" i="2"/>
  <c r="Y77" i="2"/>
  <c r="Y76" i="2"/>
  <c r="Y75" i="2"/>
  <c r="Y74" i="2"/>
  <c r="Y73" i="2"/>
  <c r="Y72" i="2"/>
  <c r="Y71" i="2"/>
  <c r="Y70" i="2"/>
  <c r="Y69" i="2"/>
  <c r="Y68" i="2"/>
  <c r="R77" i="2"/>
  <c r="R76" i="2"/>
  <c r="R75" i="2"/>
  <c r="R74" i="2"/>
  <c r="R73" i="2"/>
  <c r="R72" i="2"/>
  <c r="R71" i="2"/>
  <c r="R70" i="2"/>
  <c r="R69" i="2"/>
  <c r="R68" i="2"/>
  <c r="K77" i="2"/>
  <c r="K76" i="2"/>
  <c r="K75" i="2"/>
  <c r="K74" i="2"/>
  <c r="K73" i="2"/>
  <c r="K72" i="2"/>
  <c r="K71" i="2"/>
  <c r="K70" i="2"/>
  <c r="K69" i="2"/>
  <c r="K68" i="2"/>
  <c r="D68" i="2"/>
  <c r="D79" i="2"/>
  <c r="D78" i="2"/>
  <c r="D72" i="2"/>
  <c r="D73" i="2"/>
  <c r="D74" i="2"/>
  <c r="D75" i="2"/>
  <c r="AM132" i="2" l="1"/>
  <c r="AL132" i="2"/>
  <c r="AK132" i="2"/>
  <c r="AM131" i="2"/>
  <c r="AL131" i="2"/>
  <c r="AK131" i="2"/>
  <c r="AM130" i="2"/>
  <c r="AL130" i="2"/>
  <c r="AK130" i="2"/>
  <c r="AM129" i="2"/>
  <c r="AL129" i="2"/>
  <c r="AK129" i="2"/>
  <c r="AM128" i="2"/>
  <c r="AL128" i="2"/>
  <c r="AK128" i="2"/>
  <c r="AM127" i="2"/>
  <c r="AL127" i="2"/>
  <c r="AK127" i="2"/>
  <c r="AM126" i="2"/>
  <c r="AL126" i="2"/>
  <c r="AK126" i="2"/>
  <c r="AM125" i="2"/>
  <c r="AL125" i="2"/>
  <c r="AK125" i="2"/>
  <c r="AM124" i="2"/>
  <c r="AL124" i="2"/>
  <c r="AK124" i="2"/>
  <c r="AM123" i="2"/>
  <c r="AL123" i="2"/>
  <c r="AK123" i="2"/>
  <c r="AM122" i="2"/>
  <c r="AL122" i="2"/>
  <c r="AK122" i="2"/>
  <c r="AM121" i="2"/>
  <c r="AL121" i="2"/>
  <c r="AK121" i="2"/>
  <c r="AM120" i="2"/>
  <c r="AL120" i="2"/>
  <c r="AK120" i="2"/>
  <c r="AM119" i="2"/>
  <c r="AL119" i="2"/>
  <c r="AK119" i="2"/>
  <c r="AM118" i="2"/>
  <c r="AL118" i="2"/>
  <c r="AK118" i="2"/>
  <c r="AM117" i="2"/>
  <c r="AL117" i="2"/>
  <c r="AK117" i="2"/>
  <c r="AM116" i="2"/>
  <c r="AL116" i="2"/>
  <c r="AK116" i="2"/>
  <c r="AM115" i="2"/>
  <c r="AL115" i="2"/>
  <c r="AK115" i="2"/>
  <c r="AM114" i="2"/>
  <c r="AL114" i="2"/>
  <c r="AK114" i="2"/>
  <c r="AM113" i="2"/>
  <c r="AL113" i="2"/>
  <c r="AK113" i="2"/>
  <c r="AM112" i="2"/>
  <c r="AL112" i="2"/>
  <c r="AK112" i="2"/>
  <c r="AM111" i="2"/>
  <c r="AL111" i="2"/>
  <c r="AK111" i="2"/>
  <c r="AM110" i="2"/>
  <c r="AL110" i="2"/>
  <c r="AK110" i="2"/>
  <c r="AM109" i="2"/>
  <c r="AL109" i="2"/>
  <c r="AK109" i="2"/>
  <c r="AM108" i="2"/>
  <c r="AL108" i="2"/>
  <c r="AK108" i="2"/>
  <c r="AM107" i="2"/>
  <c r="AL107" i="2"/>
  <c r="AK107" i="2"/>
  <c r="AM106" i="2"/>
  <c r="AL106" i="2"/>
  <c r="AK106" i="2"/>
  <c r="AM105" i="2"/>
  <c r="AL105" i="2"/>
  <c r="AK105" i="2"/>
  <c r="AM104" i="2"/>
  <c r="AL104" i="2"/>
  <c r="AK104" i="2"/>
  <c r="AM103" i="2"/>
  <c r="AL103" i="2"/>
  <c r="AK103" i="2"/>
  <c r="AM102" i="2"/>
  <c r="AL102" i="2"/>
  <c r="AK102" i="2"/>
  <c r="AM101" i="2"/>
  <c r="AL101" i="2"/>
  <c r="AK101" i="2"/>
  <c r="AM100" i="2"/>
  <c r="AL100" i="2"/>
  <c r="AK100" i="2"/>
  <c r="AM99" i="2"/>
  <c r="AL99" i="2"/>
  <c r="AK99" i="2"/>
  <c r="AM98" i="2"/>
  <c r="AL98" i="2"/>
  <c r="AK98" i="2"/>
  <c r="AM97" i="2"/>
  <c r="AL97" i="2"/>
  <c r="AK97" i="2"/>
  <c r="AM96" i="2"/>
  <c r="AL96" i="2"/>
  <c r="AK96" i="2"/>
  <c r="AM95" i="2"/>
  <c r="AL95" i="2"/>
  <c r="AK95" i="2"/>
  <c r="AM94" i="2"/>
  <c r="AL94" i="2"/>
  <c r="AK94" i="2"/>
  <c r="AM93" i="2"/>
  <c r="AL93" i="2"/>
  <c r="AK93" i="2"/>
  <c r="AM92" i="2"/>
  <c r="AL92" i="2"/>
  <c r="AK92" i="2"/>
  <c r="AM91" i="2"/>
  <c r="AL91" i="2"/>
  <c r="AK91" i="2"/>
  <c r="AM90" i="2"/>
  <c r="AL90" i="2"/>
  <c r="AK90" i="2"/>
  <c r="AM89" i="2"/>
  <c r="AL89" i="2"/>
  <c r="AK89" i="2"/>
  <c r="AM88" i="2"/>
  <c r="AL88" i="2"/>
  <c r="AK88" i="2"/>
  <c r="AM87" i="2"/>
  <c r="AL87" i="2"/>
  <c r="AK87" i="2"/>
  <c r="AM86" i="2"/>
  <c r="AL86" i="2"/>
  <c r="AK86" i="2"/>
  <c r="AM85" i="2"/>
  <c r="AL85" i="2"/>
  <c r="AK85" i="2"/>
  <c r="AM84" i="2"/>
  <c r="AL84" i="2"/>
  <c r="AK84" i="2"/>
  <c r="AM83" i="2"/>
  <c r="AL83" i="2"/>
  <c r="AK83" i="2"/>
  <c r="AM82" i="2"/>
  <c r="AL82" i="2"/>
  <c r="AK82" i="2"/>
  <c r="AL71" i="2"/>
  <c r="AK71" i="2"/>
  <c r="AL70" i="2"/>
  <c r="AK70" i="2"/>
  <c r="AL69" i="2"/>
  <c r="AK69" i="2"/>
  <c r="AL68" i="2"/>
  <c r="AK68" i="2"/>
  <c r="AF132" i="2"/>
  <c r="AE132" i="2"/>
  <c r="AD132" i="2"/>
  <c r="AF131" i="2"/>
  <c r="AE131" i="2"/>
  <c r="AD131" i="2"/>
  <c r="AF130" i="2"/>
  <c r="AE130" i="2"/>
  <c r="AD130" i="2"/>
  <c r="AF129" i="2"/>
  <c r="AE129" i="2"/>
  <c r="AD129" i="2"/>
  <c r="AF128" i="2"/>
  <c r="AE128" i="2"/>
  <c r="AD128" i="2"/>
  <c r="AF127" i="2"/>
  <c r="AE127" i="2"/>
  <c r="AD127" i="2"/>
  <c r="AF126" i="2"/>
  <c r="AE126" i="2"/>
  <c r="AD126" i="2"/>
  <c r="AF125" i="2"/>
  <c r="AE125" i="2"/>
  <c r="AD125" i="2"/>
  <c r="AF124" i="2"/>
  <c r="AE124" i="2"/>
  <c r="AD124" i="2"/>
  <c r="AF123" i="2"/>
  <c r="AE123" i="2"/>
  <c r="AD123" i="2"/>
  <c r="AF122" i="2"/>
  <c r="AE122" i="2"/>
  <c r="AD122" i="2"/>
  <c r="AF121" i="2"/>
  <c r="AE121" i="2"/>
  <c r="AD121" i="2"/>
  <c r="AF120" i="2"/>
  <c r="AE120" i="2"/>
  <c r="AD120" i="2"/>
  <c r="AF119" i="2"/>
  <c r="AE119" i="2"/>
  <c r="AD119" i="2"/>
  <c r="AF118" i="2"/>
  <c r="AE118" i="2"/>
  <c r="AD118" i="2"/>
  <c r="AF117" i="2"/>
  <c r="AE117" i="2"/>
  <c r="AD117" i="2"/>
  <c r="AF116" i="2"/>
  <c r="AE116" i="2"/>
  <c r="AD116" i="2"/>
  <c r="AF115" i="2"/>
  <c r="AE115" i="2"/>
  <c r="AD115" i="2"/>
  <c r="AF114" i="2"/>
  <c r="AE114" i="2"/>
  <c r="AD114" i="2"/>
  <c r="AF113" i="2"/>
  <c r="AE113" i="2"/>
  <c r="AD113" i="2"/>
  <c r="AF112" i="2"/>
  <c r="AE112" i="2"/>
  <c r="AD112" i="2"/>
  <c r="AF111" i="2"/>
  <c r="AE111" i="2"/>
  <c r="AD111" i="2"/>
  <c r="AF110" i="2"/>
  <c r="AE110" i="2"/>
  <c r="AD110" i="2"/>
  <c r="AF109" i="2"/>
  <c r="AE109" i="2"/>
  <c r="AD109" i="2"/>
  <c r="AF108" i="2"/>
  <c r="AE108" i="2"/>
  <c r="AD108" i="2"/>
  <c r="AF107" i="2"/>
  <c r="AE107" i="2"/>
  <c r="AD107" i="2"/>
  <c r="AF106" i="2"/>
  <c r="AE106" i="2"/>
  <c r="AD106" i="2"/>
  <c r="AF105" i="2"/>
  <c r="AE105" i="2"/>
  <c r="AD105" i="2"/>
  <c r="AF104" i="2"/>
  <c r="AE104" i="2"/>
  <c r="AD104" i="2"/>
  <c r="AF103" i="2"/>
  <c r="AE103" i="2"/>
  <c r="AD103" i="2"/>
  <c r="AF102" i="2"/>
  <c r="AE102" i="2"/>
  <c r="AD102" i="2"/>
  <c r="AF101" i="2"/>
  <c r="AE101" i="2"/>
  <c r="AD101" i="2"/>
  <c r="AF100" i="2"/>
  <c r="AE100" i="2"/>
  <c r="AD100" i="2"/>
  <c r="AF99" i="2"/>
  <c r="AE99" i="2"/>
  <c r="AD99" i="2"/>
  <c r="AF98" i="2"/>
  <c r="AE98" i="2"/>
  <c r="AD98" i="2"/>
  <c r="AF97" i="2"/>
  <c r="AE97" i="2"/>
  <c r="AD97" i="2"/>
  <c r="AF96" i="2"/>
  <c r="AE96" i="2"/>
  <c r="AD96" i="2"/>
  <c r="AF95" i="2"/>
  <c r="AE95" i="2"/>
  <c r="AD95" i="2"/>
  <c r="AF94" i="2"/>
  <c r="AE94" i="2"/>
  <c r="AD94" i="2"/>
  <c r="AF93" i="2"/>
  <c r="AE93" i="2"/>
  <c r="AD93" i="2"/>
  <c r="AF92" i="2"/>
  <c r="AE92" i="2"/>
  <c r="AD92" i="2"/>
  <c r="AF91" i="2"/>
  <c r="AE91" i="2"/>
  <c r="AD91" i="2"/>
  <c r="AF90" i="2"/>
  <c r="AE90" i="2"/>
  <c r="AD90" i="2"/>
  <c r="AF89" i="2"/>
  <c r="AE89" i="2"/>
  <c r="AD89" i="2"/>
  <c r="AF88" i="2"/>
  <c r="AE88" i="2"/>
  <c r="AD88" i="2"/>
  <c r="AF87" i="2"/>
  <c r="AE87" i="2"/>
  <c r="AD87" i="2"/>
  <c r="AF86" i="2"/>
  <c r="AE86" i="2"/>
  <c r="AD86" i="2"/>
  <c r="AF85" i="2"/>
  <c r="AE85" i="2"/>
  <c r="AD85" i="2"/>
  <c r="AF84" i="2"/>
  <c r="AE84" i="2"/>
  <c r="AD84" i="2"/>
  <c r="AF83" i="2"/>
  <c r="AE83" i="2"/>
  <c r="AD83" i="2"/>
  <c r="AF82" i="2"/>
  <c r="AE82" i="2"/>
  <c r="AD82" i="2"/>
  <c r="AE71" i="2"/>
  <c r="AD71" i="2"/>
  <c r="AE70" i="2"/>
  <c r="AD70" i="2"/>
  <c r="AE69" i="2"/>
  <c r="AD69" i="2"/>
  <c r="AE68" i="2"/>
  <c r="AD68" i="2"/>
  <c r="Y132" i="2"/>
  <c r="X132" i="2"/>
  <c r="W132" i="2"/>
  <c r="Y131" i="2"/>
  <c r="X131" i="2"/>
  <c r="W131" i="2"/>
  <c r="Y130" i="2"/>
  <c r="X130" i="2"/>
  <c r="W130" i="2"/>
  <c r="Y129" i="2"/>
  <c r="X129" i="2"/>
  <c r="W129" i="2"/>
  <c r="Y128" i="2"/>
  <c r="X128" i="2"/>
  <c r="W128" i="2"/>
  <c r="Y127" i="2"/>
  <c r="X127" i="2"/>
  <c r="W127" i="2"/>
  <c r="Y126" i="2"/>
  <c r="X126" i="2"/>
  <c r="W126" i="2"/>
  <c r="Y125" i="2"/>
  <c r="X125" i="2"/>
  <c r="W125" i="2"/>
  <c r="Y124" i="2"/>
  <c r="X124" i="2"/>
  <c r="W124" i="2"/>
  <c r="Y123" i="2"/>
  <c r="X123" i="2"/>
  <c r="W123" i="2"/>
  <c r="Y122" i="2"/>
  <c r="X122" i="2"/>
  <c r="W122" i="2"/>
  <c r="Y121" i="2"/>
  <c r="X121" i="2"/>
  <c r="W121" i="2"/>
  <c r="Y120" i="2"/>
  <c r="X120" i="2"/>
  <c r="W120" i="2"/>
  <c r="Y119" i="2"/>
  <c r="X119" i="2"/>
  <c r="W119" i="2"/>
  <c r="Y118" i="2"/>
  <c r="X118" i="2"/>
  <c r="W118" i="2"/>
  <c r="Y117" i="2"/>
  <c r="X117" i="2"/>
  <c r="W117" i="2"/>
  <c r="Y116" i="2"/>
  <c r="X116" i="2"/>
  <c r="W116" i="2"/>
  <c r="Y115" i="2"/>
  <c r="X115" i="2"/>
  <c r="W115" i="2"/>
  <c r="Y114" i="2"/>
  <c r="X114" i="2"/>
  <c r="W114" i="2"/>
  <c r="Y113" i="2"/>
  <c r="X113" i="2"/>
  <c r="W113" i="2"/>
  <c r="Y112" i="2"/>
  <c r="X112" i="2"/>
  <c r="W112" i="2"/>
  <c r="Y111" i="2"/>
  <c r="X111" i="2"/>
  <c r="W111" i="2"/>
  <c r="Y110" i="2"/>
  <c r="X110" i="2"/>
  <c r="W110" i="2"/>
  <c r="Y109" i="2"/>
  <c r="X109" i="2"/>
  <c r="W109" i="2"/>
  <c r="Y108" i="2"/>
  <c r="X108" i="2"/>
  <c r="W108" i="2"/>
  <c r="Y107" i="2"/>
  <c r="X107" i="2"/>
  <c r="W107" i="2"/>
  <c r="Y106" i="2"/>
  <c r="X106" i="2"/>
  <c r="W106" i="2"/>
  <c r="Y105" i="2"/>
  <c r="X105" i="2"/>
  <c r="W105" i="2"/>
  <c r="Y104" i="2"/>
  <c r="X104" i="2"/>
  <c r="W104" i="2"/>
  <c r="Y103" i="2"/>
  <c r="X103" i="2"/>
  <c r="W103" i="2"/>
  <c r="Y102" i="2"/>
  <c r="X102" i="2"/>
  <c r="W102" i="2"/>
  <c r="Y101" i="2"/>
  <c r="X101" i="2"/>
  <c r="W101" i="2"/>
  <c r="Y100" i="2"/>
  <c r="X100" i="2"/>
  <c r="W100" i="2"/>
  <c r="Y99" i="2"/>
  <c r="X99" i="2"/>
  <c r="W99" i="2"/>
  <c r="Y98" i="2"/>
  <c r="X98" i="2"/>
  <c r="W98" i="2"/>
  <c r="Y97" i="2"/>
  <c r="X97" i="2"/>
  <c r="W97" i="2"/>
  <c r="Y96" i="2"/>
  <c r="X96" i="2"/>
  <c r="W96" i="2"/>
  <c r="Y95" i="2"/>
  <c r="X95" i="2"/>
  <c r="W95" i="2"/>
  <c r="Y94" i="2"/>
  <c r="X94" i="2"/>
  <c r="W94" i="2"/>
  <c r="Y93" i="2"/>
  <c r="X93" i="2"/>
  <c r="W93" i="2"/>
  <c r="Y92" i="2"/>
  <c r="X92" i="2"/>
  <c r="W92" i="2"/>
  <c r="Y91" i="2"/>
  <c r="X91" i="2"/>
  <c r="W91" i="2"/>
  <c r="Y90" i="2"/>
  <c r="X90" i="2"/>
  <c r="W90" i="2"/>
  <c r="Y89" i="2"/>
  <c r="X89" i="2"/>
  <c r="W89" i="2"/>
  <c r="Y88" i="2"/>
  <c r="X88" i="2"/>
  <c r="W88" i="2"/>
  <c r="Y87" i="2"/>
  <c r="X87" i="2"/>
  <c r="W87" i="2"/>
  <c r="Y86" i="2"/>
  <c r="X86" i="2"/>
  <c r="W86" i="2"/>
  <c r="Y85" i="2"/>
  <c r="X85" i="2"/>
  <c r="W85" i="2"/>
  <c r="Y84" i="2"/>
  <c r="X84" i="2"/>
  <c r="W84" i="2"/>
  <c r="Y83" i="2"/>
  <c r="X83" i="2"/>
  <c r="W83" i="2"/>
  <c r="Y82" i="2"/>
  <c r="X82" i="2"/>
  <c r="W82" i="2"/>
  <c r="X71" i="2"/>
  <c r="W71" i="2"/>
  <c r="X70" i="2"/>
  <c r="W70" i="2"/>
  <c r="X69" i="2"/>
  <c r="W69" i="2"/>
  <c r="X68" i="2"/>
  <c r="W68" i="2"/>
  <c r="R132" i="2"/>
  <c r="Q132" i="2"/>
  <c r="P132" i="2"/>
  <c r="R131" i="2"/>
  <c r="Q131" i="2"/>
  <c r="P131" i="2"/>
  <c r="R130" i="2"/>
  <c r="Q130" i="2"/>
  <c r="P130" i="2"/>
  <c r="R129" i="2"/>
  <c r="Q129" i="2"/>
  <c r="P129" i="2"/>
  <c r="R128" i="2"/>
  <c r="Q128" i="2"/>
  <c r="P128" i="2"/>
  <c r="R127" i="2"/>
  <c r="Q127" i="2"/>
  <c r="P127" i="2"/>
  <c r="R126" i="2"/>
  <c r="Q126" i="2"/>
  <c r="P126" i="2"/>
  <c r="R125" i="2"/>
  <c r="Q125" i="2"/>
  <c r="P125" i="2"/>
  <c r="R124" i="2"/>
  <c r="Q124" i="2"/>
  <c r="P124" i="2"/>
  <c r="R123" i="2"/>
  <c r="Q123" i="2"/>
  <c r="P123" i="2"/>
  <c r="R122" i="2"/>
  <c r="Q122" i="2"/>
  <c r="P122" i="2"/>
  <c r="R121" i="2"/>
  <c r="Q121" i="2"/>
  <c r="P121" i="2"/>
  <c r="R120" i="2"/>
  <c r="Q120" i="2"/>
  <c r="P120" i="2"/>
  <c r="R119" i="2"/>
  <c r="Q119" i="2"/>
  <c r="P119" i="2"/>
  <c r="R118" i="2"/>
  <c r="Q118" i="2"/>
  <c r="P118" i="2"/>
  <c r="R117" i="2"/>
  <c r="Q117" i="2"/>
  <c r="P117" i="2"/>
  <c r="R116" i="2"/>
  <c r="Q116" i="2"/>
  <c r="P116" i="2"/>
  <c r="R115" i="2"/>
  <c r="Q115" i="2"/>
  <c r="P115" i="2"/>
  <c r="R114" i="2"/>
  <c r="Q114" i="2"/>
  <c r="P114" i="2"/>
  <c r="R113" i="2"/>
  <c r="Q113" i="2"/>
  <c r="P113" i="2"/>
  <c r="R112" i="2"/>
  <c r="Q112" i="2"/>
  <c r="P112" i="2"/>
  <c r="R111" i="2"/>
  <c r="Q111" i="2"/>
  <c r="P111" i="2"/>
  <c r="R110" i="2"/>
  <c r="Q110" i="2"/>
  <c r="P110" i="2"/>
  <c r="R109" i="2"/>
  <c r="Q109" i="2"/>
  <c r="P109" i="2"/>
  <c r="R108" i="2"/>
  <c r="Q108" i="2"/>
  <c r="P108" i="2"/>
  <c r="R107" i="2"/>
  <c r="Q107" i="2"/>
  <c r="P107" i="2"/>
  <c r="R106" i="2"/>
  <c r="Q106" i="2"/>
  <c r="P106" i="2"/>
  <c r="R105" i="2"/>
  <c r="Q105" i="2"/>
  <c r="P105" i="2"/>
  <c r="R104" i="2"/>
  <c r="Q104" i="2"/>
  <c r="P104" i="2"/>
  <c r="R103" i="2"/>
  <c r="Q103" i="2"/>
  <c r="P103" i="2"/>
  <c r="R102" i="2"/>
  <c r="Q102" i="2"/>
  <c r="P102" i="2"/>
  <c r="R101" i="2"/>
  <c r="Q101" i="2"/>
  <c r="P101" i="2"/>
  <c r="R100" i="2"/>
  <c r="Q100" i="2"/>
  <c r="P100" i="2"/>
  <c r="R99" i="2"/>
  <c r="Q99" i="2"/>
  <c r="P99" i="2"/>
  <c r="R98" i="2"/>
  <c r="Q98" i="2"/>
  <c r="P98" i="2"/>
  <c r="R97" i="2"/>
  <c r="Q97" i="2"/>
  <c r="P97" i="2"/>
  <c r="R96" i="2"/>
  <c r="Q96" i="2"/>
  <c r="P96" i="2"/>
  <c r="R95" i="2"/>
  <c r="Q95" i="2"/>
  <c r="P95" i="2"/>
  <c r="R94" i="2"/>
  <c r="Q94" i="2"/>
  <c r="P94" i="2"/>
  <c r="R93" i="2"/>
  <c r="Q93" i="2"/>
  <c r="P93" i="2"/>
  <c r="R92" i="2"/>
  <c r="Q92" i="2"/>
  <c r="P92" i="2"/>
  <c r="R91" i="2"/>
  <c r="Q91" i="2"/>
  <c r="P91" i="2"/>
  <c r="R90" i="2"/>
  <c r="Q90" i="2"/>
  <c r="P90" i="2"/>
  <c r="R89" i="2"/>
  <c r="Q89" i="2"/>
  <c r="P89" i="2"/>
  <c r="R88" i="2"/>
  <c r="Q88" i="2"/>
  <c r="P88" i="2"/>
  <c r="R87" i="2"/>
  <c r="Q87" i="2"/>
  <c r="P87" i="2"/>
  <c r="R86" i="2"/>
  <c r="Q86" i="2"/>
  <c r="P86" i="2"/>
  <c r="R85" i="2"/>
  <c r="Q85" i="2"/>
  <c r="P85" i="2"/>
  <c r="R84" i="2"/>
  <c r="Q84" i="2"/>
  <c r="P84" i="2"/>
  <c r="R83" i="2"/>
  <c r="Q83" i="2"/>
  <c r="P83" i="2"/>
  <c r="R82" i="2"/>
  <c r="Q82" i="2"/>
  <c r="P82" i="2"/>
  <c r="Q71" i="2"/>
  <c r="P71" i="2"/>
  <c r="Q70" i="2"/>
  <c r="P70" i="2"/>
  <c r="Q69" i="2"/>
  <c r="P69" i="2"/>
  <c r="Q68" i="2"/>
  <c r="P68" i="2"/>
  <c r="K132" i="2"/>
  <c r="J132" i="2"/>
  <c r="I132" i="2"/>
  <c r="K131" i="2"/>
  <c r="J131" i="2"/>
  <c r="I131" i="2"/>
  <c r="K130" i="2"/>
  <c r="J130" i="2"/>
  <c r="I130" i="2"/>
  <c r="K129" i="2"/>
  <c r="J129" i="2"/>
  <c r="I129" i="2"/>
  <c r="K128" i="2"/>
  <c r="J128" i="2"/>
  <c r="I128" i="2"/>
  <c r="K127" i="2"/>
  <c r="J127" i="2"/>
  <c r="I127" i="2"/>
  <c r="K126" i="2"/>
  <c r="J126" i="2"/>
  <c r="I126" i="2"/>
  <c r="K125" i="2"/>
  <c r="J125" i="2"/>
  <c r="I125" i="2"/>
  <c r="K124" i="2"/>
  <c r="J124" i="2"/>
  <c r="I124" i="2"/>
  <c r="K123" i="2"/>
  <c r="J123" i="2"/>
  <c r="I123" i="2"/>
  <c r="K122" i="2"/>
  <c r="J122" i="2"/>
  <c r="I122" i="2"/>
  <c r="K121" i="2"/>
  <c r="J121" i="2"/>
  <c r="I121" i="2"/>
  <c r="K120" i="2"/>
  <c r="J120" i="2"/>
  <c r="I120" i="2"/>
  <c r="K119" i="2"/>
  <c r="J119" i="2"/>
  <c r="I119" i="2"/>
  <c r="K118" i="2"/>
  <c r="J118" i="2"/>
  <c r="I118" i="2"/>
  <c r="K117" i="2"/>
  <c r="J117" i="2"/>
  <c r="I117" i="2"/>
  <c r="K116" i="2"/>
  <c r="J116" i="2"/>
  <c r="I116" i="2"/>
  <c r="K115" i="2"/>
  <c r="J115" i="2"/>
  <c r="I115" i="2"/>
  <c r="K114" i="2"/>
  <c r="J114" i="2"/>
  <c r="I114" i="2"/>
  <c r="K113" i="2"/>
  <c r="J113" i="2"/>
  <c r="I113" i="2"/>
  <c r="K112" i="2"/>
  <c r="J112" i="2"/>
  <c r="I112" i="2"/>
  <c r="K111" i="2"/>
  <c r="J111" i="2"/>
  <c r="I111" i="2"/>
  <c r="K110" i="2"/>
  <c r="J110" i="2"/>
  <c r="I110" i="2"/>
  <c r="K109" i="2"/>
  <c r="J109" i="2"/>
  <c r="I109" i="2"/>
  <c r="K108" i="2"/>
  <c r="J108" i="2"/>
  <c r="I108" i="2"/>
  <c r="K107" i="2"/>
  <c r="J107" i="2"/>
  <c r="I107" i="2"/>
  <c r="K106" i="2"/>
  <c r="J106" i="2"/>
  <c r="I106" i="2"/>
  <c r="K105" i="2"/>
  <c r="J105" i="2"/>
  <c r="I105" i="2"/>
  <c r="K104" i="2"/>
  <c r="J104" i="2"/>
  <c r="I104" i="2"/>
  <c r="K103" i="2"/>
  <c r="J103" i="2"/>
  <c r="I103" i="2"/>
  <c r="K102" i="2"/>
  <c r="J102" i="2"/>
  <c r="I102" i="2"/>
  <c r="K101" i="2"/>
  <c r="J101" i="2"/>
  <c r="I101" i="2"/>
  <c r="K100" i="2"/>
  <c r="J100" i="2"/>
  <c r="I100" i="2"/>
  <c r="K99" i="2"/>
  <c r="J99" i="2"/>
  <c r="I99" i="2"/>
  <c r="K98" i="2"/>
  <c r="J98" i="2"/>
  <c r="I98" i="2"/>
  <c r="K97" i="2"/>
  <c r="J97" i="2"/>
  <c r="I97" i="2"/>
  <c r="K96" i="2"/>
  <c r="J96" i="2"/>
  <c r="I96" i="2"/>
  <c r="K95" i="2"/>
  <c r="J95" i="2"/>
  <c r="I95" i="2"/>
  <c r="K94" i="2"/>
  <c r="J94" i="2"/>
  <c r="I94" i="2"/>
  <c r="K93" i="2"/>
  <c r="J93" i="2"/>
  <c r="I93" i="2"/>
  <c r="K92" i="2"/>
  <c r="J92" i="2"/>
  <c r="I92" i="2"/>
  <c r="K91" i="2"/>
  <c r="J91" i="2"/>
  <c r="I91" i="2"/>
  <c r="K90" i="2"/>
  <c r="J90" i="2"/>
  <c r="I90" i="2"/>
  <c r="K89" i="2"/>
  <c r="J89" i="2"/>
  <c r="I89" i="2"/>
  <c r="K88" i="2"/>
  <c r="J88" i="2"/>
  <c r="I88" i="2"/>
  <c r="K87" i="2"/>
  <c r="J87" i="2"/>
  <c r="I87" i="2"/>
  <c r="K86" i="2"/>
  <c r="J86" i="2"/>
  <c r="I86" i="2"/>
  <c r="K85" i="2"/>
  <c r="J85" i="2"/>
  <c r="I85" i="2"/>
  <c r="K84" i="2"/>
  <c r="J84" i="2"/>
  <c r="I84" i="2"/>
  <c r="K83" i="2"/>
  <c r="J83" i="2"/>
  <c r="I83" i="2"/>
  <c r="K82" i="2"/>
  <c r="J82" i="2"/>
  <c r="I82" i="2"/>
  <c r="J71" i="2"/>
  <c r="I71" i="2"/>
  <c r="J70" i="2"/>
  <c r="I70" i="2"/>
  <c r="J69" i="2"/>
  <c r="I69" i="2"/>
  <c r="J68" i="2"/>
  <c r="I68" i="2"/>
  <c r="C68" i="2"/>
  <c r="C69" i="2"/>
  <c r="D69" i="2"/>
  <c r="C70" i="2"/>
  <c r="D70" i="2"/>
  <c r="C71" i="2"/>
  <c r="D7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A124" i="2" l="1"/>
  <c r="A129" i="2"/>
  <c r="A117" i="2"/>
  <c r="A82" i="2"/>
  <c r="A87" i="2"/>
  <c r="A90" i="2"/>
  <c r="A94" i="2"/>
  <c r="A103" i="2"/>
  <c r="A110" i="2"/>
  <c r="A68" i="2"/>
  <c r="B69" i="2"/>
  <c r="B70" i="2"/>
  <c r="B7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68" i="2"/>
  <c r="J5" i="1" l="1"/>
  <c r="K5" i="1"/>
  <c r="J6" i="1"/>
  <c r="K6" i="1"/>
  <c r="J7" i="1"/>
  <c r="K7" i="1"/>
  <c r="J9" i="1"/>
  <c r="K9" i="1"/>
  <c r="J10" i="1"/>
  <c r="J11" i="1"/>
  <c r="J12" i="1"/>
  <c r="J15" i="1"/>
  <c r="J16" i="1"/>
  <c r="J17" i="1"/>
  <c r="J18" i="1"/>
  <c r="J20" i="1"/>
  <c r="K20" i="1"/>
  <c r="J21" i="1"/>
  <c r="K21" i="1"/>
  <c r="J23" i="1"/>
  <c r="J24" i="1"/>
  <c r="K24" i="1"/>
  <c r="J25" i="1"/>
  <c r="K25" i="1"/>
  <c r="J27" i="1"/>
  <c r="L27" i="1"/>
  <c r="J28" i="1"/>
  <c r="L28" i="1"/>
  <c r="J29" i="1"/>
  <c r="L29" i="1"/>
  <c r="J30" i="1"/>
  <c r="L30" i="1"/>
  <c r="J31" i="1"/>
  <c r="L31" i="1"/>
  <c r="J32" i="1"/>
  <c r="L32" i="1"/>
  <c r="J34" i="1"/>
  <c r="K34" i="1"/>
  <c r="L34" i="1"/>
  <c r="J35" i="1"/>
  <c r="K35" i="1"/>
  <c r="L35" i="1"/>
  <c r="J36" i="1"/>
  <c r="K36" i="1"/>
  <c r="L36" i="1"/>
  <c r="J37" i="1"/>
  <c r="K37" i="1"/>
  <c r="L37" i="1"/>
  <c r="K4" i="1"/>
  <c r="J4" i="1"/>
</calcChain>
</file>

<file path=xl/sharedStrings.xml><?xml version="1.0" encoding="utf-8"?>
<sst xmlns="http://schemas.openxmlformats.org/spreadsheetml/2006/main" count="1027" uniqueCount="318">
  <si>
    <t>CT</t>
  </si>
  <si>
    <t>treat</t>
  </si>
  <si>
    <t>PC046d</t>
  </si>
  <si>
    <t>PC046e</t>
  </si>
  <si>
    <t>PC046f</t>
  </si>
  <si>
    <t>PC046g</t>
  </si>
  <si>
    <t>days in hypoxia</t>
  </si>
  <si>
    <t>LK New</t>
  </si>
  <si>
    <t>PC072c</t>
  </si>
  <si>
    <t>PC076c</t>
  </si>
  <si>
    <t>PC076d</t>
  </si>
  <si>
    <t>RAW counts (x10e6)</t>
  </si>
  <si>
    <t>norm to 21% CT</t>
  </si>
  <si>
    <t>Shapiro-Wilk test</t>
  </si>
  <si>
    <t>W</t>
  </si>
  <si>
    <t>P value</t>
  </si>
  <si>
    <t>&lt;0.0001</t>
  </si>
  <si>
    <t>Passed normality test (alpha=0.05)?</t>
  </si>
  <si>
    <t>No</t>
  </si>
  <si>
    <t>Yes</t>
  </si>
  <si>
    <t>P value summary</t>
  </si>
  <si>
    <t>****</t>
  </si>
  <si>
    <t>ns</t>
  </si>
  <si>
    <t>*</t>
  </si>
  <si>
    <t>1</t>
  </si>
  <si>
    <t>3</t>
  </si>
  <si>
    <t>7</t>
  </si>
  <si>
    <t>Theoretical median</t>
  </si>
  <si>
    <t>Actual median</t>
  </si>
  <si>
    <t>Number of values</t>
  </si>
  <si>
    <t>Wilcoxon Signed Rank Test</t>
  </si>
  <si>
    <t>Sum of signed ranks (W)</t>
  </si>
  <si>
    <t>Sum of positive ranks</t>
  </si>
  <si>
    <t>Sum of negative ranks</t>
  </si>
  <si>
    <t>P value (two tailed)</t>
  </si>
  <si>
    <t>&gt;0.99</t>
  </si>
  <si>
    <t>Exact or estimate?</t>
  </si>
  <si>
    <t>Exact</t>
  </si>
  <si>
    <t>**</t>
  </si>
  <si>
    <t>Significant (alpha=0.05)?</t>
  </si>
  <si>
    <t>How big is the discrepancy?</t>
  </si>
  <si>
    <t>Discrepancy</t>
  </si>
  <si>
    <t>CD62L MFI</t>
  </si>
  <si>
    <t>CD25 MFI</t>
  </si>
  <si>
    <t>TCF1 MFI</t>
  </si>
  <si>
    <t>TOX MFI</t>
  </si>
  <si>
    <t>GZMB MFI</t>
  </si>
  <si>
    <t>PRFN MFI</t>
  </si>
  <si>
    <t>LK001</t>
  </si>
  <si>
    <t>PC072b</t>
  </si>
  <si>
    <t>PC072d</t>
  </si>
  <si>
    <t>PC041d</t>
  </si>
  <si>
    <t>days in 1%</t>
  </si>
  <si>
    <t>***</t>
  </si>
  <si>
    <t>&lt;0.001</t>
  </si>
  <si>
    <t>CD62L relative MFI</t>
  </si>
  <si>
    <t>CD25 relative MFI</t>
  </si>
  <si>
    <t>TCF1 relative MFI</t>
  </si>
  <si>
    <t>TOX relative MFI</t>
  </si>
  <si>
    <t>GZMB relative MFI</t>
  </si>
  <si>
    <t>PRFN relative MFI</t>
  </si>
  <si>
    <t>85.44868*</t>
  </si>
  <si>
    <t>87.67542*</t>
  </si>
  <si>
    <t>87.29879*</t>
  </si>
  <si>
    <t>113.2274*</t>
  </si>
  <si>
    <t>109.6017*</t>
  </si>
  <si>
    <t>108.8176*</t>
  </si>
  <si>
    <t>*outlier</t>
  </si>
  <si>
    <t>glucose</t>
  </si>
  <si>
    <t>oligo</t>
  </si>
  <si>
    <t>2-DG</t>
  </si>
  <si>
    <t>baseline</t>
  </si>
  <si>
    <t>ECAR - glucose stress test</t>
  </si>
  <si>
    <t>FCCP</t>
  </si>
  <si>
    <t>Sample:</t>
  </si>
  <si>
    <t>A1 Well_001.fcs</t>
  </si>
  <si>
    <t>D1 Well_029.fcs</t>
  </si>
  <si>
    <t>A2 Well_002.fcs</t>
  </si>
  <si>
    <t>D2 Well_030.fcs</t>
  </si>
  <si>
    <t>A3 Well_003.fcs</t>
  </si>
  <si>
    <t>D3 Well_031.fcs</t>
  </si>
  <si>
    <t>A4 Well_004.fcs</t>
  </si>
  <si>
    <t>D4 Well_032.fcs</t>
  </si>
  <si>
    <t>A5 Well_005.fcs</t>
  </si>
  <si>
    <t>D5 Well_033.fcs</t>
  </si>
  <si>
    <t>A6 Well_006.fcs</t>
  </si>
  <si>
    <t>D6 Well_034.fcs</t>
  </si>
  <si>
    <t>A7 Well_007.fcs</t>
  </si>
  <si>
    <t>D7 Well_035.fcs</t>
  </si>
  <si>
    <t>A8 Well_008.fcs</t>
  </si>
  <si>
    <t>D8 Well_036.fcs</t>
  </si>
  <si>
    <t>A9 Well_009.fcs</t>
  </si>
  <si>
    <t>D9 Well_037.fcs</t>
  </si>
  <si>
    <t>A10 Well_010.fcs</t>
  </si>
  <si>
    <t>D10 Well_038.fcs</t>
  </si>
  <si>
    <t>A11 Well_011.fcs</t>
  </si>
  <si>
    <t>D11 Well_039.fcs</t>
  </si>
  <si>
    <t>A12 Well_012.fcs</t>
  </si>
  <si>
    <t>D12 Well_040.fcs</t>
  </si>
  <si>
    <t>21 n1</t>
  </si>
  <si>
    <t>21 n2</t>
  </si>
  <si>
    <t>21 n3</t>
  </si>
  <si>
    <t>21 n4</t>
  </si>
  <si>
    <t>21 n5</t>
  </si>
  <si>
    <t>21 n6</t>
  </si>
  <si>
    <t>act1 n1</t>
  </si>
  <si>
    <t>act1 n2</t>
  </si>
  <si>
    <t>act1 n3</t>
  </si>
  <si>
    <t>act1 n4</t>
  </si>
  <si>
    <t>act1 n5</t>
  </si>
  <si>
    <t>act1 n6</t>
  </si>
  <si>
    <t>Mitotracker Deep red MFI</t>
  </si>
  <si>
    <t>TMRM MFI</t>
  </si>
  <si>
    <t>Mitotracker</t>
  </si>
  <si>
    <t>TMRM</t>
  </si>
  <si>
    <t>PC025d</t>
  </si>
  <si>
    <t>PC025f</t>
  </si>
  <si>
    <t>151 1.fcs</t>
  </si>
  <si>
    <t>151 21.fcs</t>
  </si>
  <si>
    <t>152 1.fcs</t>
  </si>
  <si>
    <t>152 21.fcs</t>
  </si>
  <si>
    <t>153 1.fcs</t>
  </si>
  <si>
    <t>153 21.fcs</t>
  </si>
  <si>
    <t>154 1.fcs</t>
  </si>
  <si>
    <t>154 21.fcs</t>
  </si>
  <si>
    <t>155 1.fcs</t>
  </si>
  <si>
    <t>155 21.fcs</t>
  </si>
  <si>
    <t>156 1.fcs</t>
  </si>
  <si>
    <t>156 21.fcs</t>
  </si>
  <si>
    <t>21% n7</t>
  </si>
  <si>
    <t>21% n8</t>
  </si>
  <si>
    <t>21% n9</t>
  </si>
  <si>
    <t>21% n10</t>
  </si>
  <si>
    <t>21% n11</t>
  </si>
  <si>
    <t>21% n12</t>
  </si>
  <si>
    <t>act1 n7</t>
  </si>
  <si>
    <t>act1 n8</t>
  </si>
  <si>
    <t>act1 n9</t>
  </si>
  <si>
    <t>act1 n10</t>
  </si>
  <si>
    <t>act1 n11</t>
  </si>
  <si>
    <t>act1 n12</t>
  </si>
  <si>
    <t>act1n1</t>
  </si>
  <si>
    <t>act1n2</t>
  </si>
  <si>
    <t>act1n3</t>
  </si>
  <si>
    <t>act1n4</t>
  </si>
  <si>
    <t>act1n5</t>
  </si>
  <si>
    <t>act1n6</t>
  </si>
  <si>
    <t>21% n1</t>
  </si>
  <si>
    <t>21% n2</t>
  </si>
  <si>
    <t>21%n3</t>
  </si>
  <si>
    <t>21%n4</t>
  </si>
  <si>
    <t>21%n5</t>
  </si>
  <si>
    <t>21%n6</t>
  </si>
  <si>
    <t>One sample t test</t>
  </si>
  <si>
    <t>t, df</t>
  </si>
  <si>
    <t>t=2.346, df=11</t>
  </si>
  <si>
    <t>t=2.354, df=11</t>
  </si>
  <si>
    <t>mitotracker</t>
  </si>
  <si>
    <t>One sample t test vs 1</t>
  </si>
  <si>
    <t>Time (min)</t>
  </si>
  <si>
    <t>Significantly different (P &lt; 0.05)?</t>
  </si>
  <si>
    <t>One- or two-tailed P value?</t>
  </si>
  <si>
    <t>Two-tailed</t>
  </si>
  <si>
    <t>Number of pairs</t>
  </si>
  <si>
    <t>1%1day</t>
  </si>
  <si>
    <t>13.91328*</t>
  </si>
  <si>
    <t>14.02867*</t>
  </si>
  <si>
    <t>14.95877*</t>
  </si>
  <si>
    <t>89.80025*</t>
  </si>
  <si>
    <t>94.24339*</t>
  </si>
  <si>
    <t>96.10445*</t>
  </si>
  <si>
    <t>16.7889*</t>
  </si>
  <si>
    <t>17.05429*</t>
  </si>
  <si>
    <t>15.68586*</t>
  </si>
  <si>
    <t>Glycolytic reserve</t>
  </si>
  <si>
    <t>Each row in a different n derived from the median of at least 5 technical replicates</t>
  </si>
  <si>
    <t>Baseline</t>
  </si>
  <si>
    <t>21%O2</t>
  </si>
  <si>
    <t>donor1</t>
  </si>
  <si>
    <t>donor2</t>
  </si>
  <si>
    <t>donor3</t>
  </si>
  <si>
    <t>donor4</t>
  </si>
  <si>
    <t>donor5</t>
  </si>
  <si>
    <t>donor6</t>
  </si>
  <si>
    <t>donor7</t>
  </si>
  <si>
    <t>donor8</t>
  </si>
  <si>
    <t>donor9</t>
  </si>
  <si>
    <t>donor10</t>
  </si>
  <si>
    <t>donor11</t>
  </si>
  <si>
    <t>donor12</t>
  </si>
  <si>
    <t>donor13</t>
  </si>
  <si>
    <t>donor14</t>
  </si>
  <si>
    <t>donor15</t>
  </si>
  <si>
    <t>donor16</t>
  </si>
  <si>
    <t>donor17</t>
  </si>
  <si>
    <t>donor18</t>
  </si>
  <si>
    <t>donor19</t>
  </si>
  <si>
    <t>donor20</t>
  </si>
  <si>
    <t>donor21</t>
  </si>
  <si>
    <t>donor22</t>
  </si>
  <si>
    <t>donor23</t>
  </si>
  <si>
    <t>donor24</t>
  </si>
  <si>
    <t>Exp1</t>
  </si>
  <si>
    <t>Exp2</t>
  </si>
  <si>
    <t>Exp3</t>
  </si>
  <si>
    <t>Exp4</t>
  </si>
  <si>
    <t>Oligomycin stock used with donors 1-12 was off</t>
  </si>
  <si>
    <t>Donors 19-24 were assayed only assayed in media in glucose and followed by addition of oligomycin</t>
  </si>
  <si>
    <t>Glycolysis</t>
  </si>
  <si>
    <t>53.8396*</t>
  </si>
  <si>
    <t>41.421*</t>
  </si>
  <si>
    <t>35.4999*</t>
  </si>
  <si>
    <t>Glycolytic capacity</t>
  </si>
  <si>
    <t>Non glyco acid</t>
  </si>
  <si>
    <t>Wilcoxon matched-pairs signed rank test</t>
  </si>
  <si>
    <t>Exact or approximate P value?</t>
  </si>
  <si>
    <t>Sum of positive, negative ranks</t>
  </si>
  <si>
    <t>114.0 , -39.00</t>
  </si>
  <si>
    <t>Number of ties (ignored)</t>
  </si>
  <si>
    <t>12.00 , -9.000</t>
  </si>
  <si>
    <t>Statistical comparison - 21% vs 1%1day</t>
  </si>
  <si>
    <t>69.00 , -9.000</t>
  </si>
  <si>
    <t>107.0 , -46.00</t>
  </si>
  <si>
    <t>127.0 , -26.00</t>
  </si>
  <si>
    <t>OCR - glucose stress test</t>
  </si>
  <si>
    <t>oligomycin</t>
  </si>
  <si>
    <t>rotenone + antimycin A</t>
  </si>
  <si>
    <t>Basal respiration</t>
  </si>
  <si>
    <t>ATP production</t>
  </si>
  <si>
    <t>77.00 , -1.000</t>
  </si>
  <si>
    <t>285.0 , -15.00</t>
  </si>
  <si>
    <t>141.0 , -30.00</t>
  </si>
  <si>
    <t>SRC</t>
  </si>
  <si>
    <t>Max respiration</t>
  </si>
  <si>
    <t>106.0 , -14.00</t>
  </si>
  <si>
    <t>Proton leak</t>
  </si>
  <si>
    <t>116.0 , -55.00</t>
  </si>
  <si>
    <t>Pos filter</t>
  </si>
  <si>
    <t>Neg filter</t>
  </si>
  <si>
    <t>Sample_type</t>
  </si>
  <si>
    <t>n1 21%</t>
  </si>
  <si>
    <t>n2 21%</t>
  </si>
  <si>
    <t>n3 21%</t>
  </si>
  <si>
    <t>n4 21%</t>
  </si>
  <si>
    <t>n1 1%1day</t>
  </si>
  <si>
    <t>n2 1%1day</t>
  </si>
  <si>
    <t>n3 1%1day</t>
  </si>
  <si>
    <t>n4 1%1day</t>
  </si>
  <si>
    <t>Fold change</t>
  </si>
  <si>
    <t>(-log10 p-value)</t>
  </si>
  <si>
    <t>1%1d/21% n1</t>
  </si>
  <si>
    <t>1%1d/21% n2</t>
  </si>
  <si>
    <t>1%1d/21% n3</t>
  </si>
  <si>
    <t>1%1d/21% n4</t>
  </si>
  <si>
    <t>MEDIAN</t>
  </si>
  <si>
    <t>Oleoylcarnitine (C18:1)</t>
  </si>
  <si>
    <t>Lauroylcarnitine</t>
  </si>
  <si>
    <t>5-Methylthioadenosine (MTA)</t>
  </si>
  <si>
    <t>Methionine</t>
  </si>
  <si>
    <t>Myristoylcarnitine (C14:0)</t>
  </si>
  <si>
    <t>Palmitoylcarnitine (C16:0)</t>
  </si>
  <si>
    <t>Aspartate</t>
  </si>
  <si>
    <t>Glutamine</t>
  </si>
  <si>
    <t>Glucose (as Hexose)</t>
  </si>
  <si>
    <t>Glutamate</t>
  </si>
  <si>
    <t>Hexanoylcarnitine (C6:0)</t>
  </si>
  <si>
    <t>Succinate</t>
  </si>
  <si>
    <t>S-Adenosylhomocysteine (SAH)</t>
  </si>
  <si>
    <t>Glucose</t>
  </si>
  <si>
    <t>t=4.889, df=2</t>
  </si>
  <si>
    <t>t=3.716, df=3</t>
  </si>
  <si>
    <t>t=3.643, df=3</t>
  </si>
  <si>
    <t>t=3.900, df=3</t>
  </si>
  <si>
    <t>t=3.649, df=3</t>
  </si>
  <si>
    <t>t=11.20, df=1</t>
  </si>
  <si>
    <t>t=0.5161, df=3</t>
  </si>
  <si>
    <t>t=0.1658, df=3</t>
  </si>
  <si>
    <t>t=0.3663, df=3</t>
  </si>
  <si>
    <t>t=2.091, df=3</t>
  </si>
  <si>
    <t>SAH</t>
  </si>
  <si>
    <t>MTA</t>
  </si>
  <si>
    <t>0.28*</t>
  </si>
  <si>
    <t>t=0.2633, df=3</t>
  </si>
  <si>
    <t>t=6.986, df=2</t>
  </si>
  <si>
    <t>t=5.816, df=3</t>
  </si>
  <si>
    <t>Figure  4G</t>
  </si>
  <si>
    <t>Figure  4I</t>
  </si>
  <si>
    <t>OCR - mitochondria stress test</t>
  </si>
  <si>
    <t>Rotenone+antimycin</t>
  </si>
  <si>
    <t>ECAR - mitochondria stress test</t>
  </si>
  <si>
    <t>7.000 , -14.00</t>
  </si>
  <si>
    <t>Non mito acid</t>
  </si>
  <si>
    <t>H3K4me3 21</t>
  </si>
  <si>
    <t>H3K4me3 1</t>
  </si>
  <si>
    <t>H3K9Ac 21</t>
  </si>
  <si>
    <t>H3K9Ac 1</t>
  </si>
  <si>
    <t>H3K27me3 21</t>
  </si>
  <si>
    <t>H3K27me3 1</t>
  </si>
  <si>
    <t>H3K9me2 21</t>
  </si>
  <si>
    <t>H3K9me2 1</t>
  </si>
  <si>
    <t>H3K27Ac 21</t>
  </si>
  <si>
    <t>H3K27Ac 1</t>
  </si>
  <si>
    <t>Donor1</t>
  </si>
  <si>
    <t>Donor2</t>
  </si>
  <si>
    <t>Donor3</t>
  </si>
  <si>
    <t>Donor4</t>
  </si>
  <si>
    <t>Donor5</t>
  </si>
  <si>
    <t>Donor6</t>
  </si>
  <si>
    <t>Donor7</t>
  </si>
  <si>
    <t>Donor8</t>
  </si>
  <si>
    <t>Donor9</t>
  </si>
  <si>
    <t>Donor10</t>
  </si>
  <si>
    <t>Donor11</t>
  </si>
  <si>
    <t>Donor12</t>
  </si>
  <si>
    <t>exp2</t>
  </si>
  <si>
    <t>0.000 , -78.00</t>
  </si>
  <si>
    <t>78.00 , 0.000</t>
  </si>
  <si>
    <t>11.00 , -67.00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</si>
</sst>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2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i/>
      <sz val="10"/>
      <color rgb="FF0000FF"/>
      <name val="Arial"/>
      <family val="2"/>
    </font>
    <font>
      <sz val="10"/>
      <color rgb="FFFF0000"/>
      <name val="Arial"/>
      <family val="2"/>
    </font>
    <font>
      <b/>
      <sz val="14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Arial"/>
      <family val="2"/>
    </font>
    <font>
      <sz val="10"/>
      <color theme="0"/>
      <name val="Arial"/>
      <family val="2"/>
    </font>
    <font>
      <i/>
      <sz val="10"/>
      <color theme="0"/>
      <name val="Arial"/>
      <family val="2"/>
    </font>
    <font>
      <b/>
      <sz val="10"/>
      <color theme="0"/>
      <name val="Arial"/>
      <family val="2"/>
    </font>
    <font>
      <i/>
      <sz val="10"/>
      <color theme="2" tint="-9.9978637043366805E-2"/>
      <name val="Arial"/>
      <family val="2"/>
    </font>
    <font>
      <i/>
      <sz val="10"/>
      <color theme="3" tint="0.59999389629810485"/>
      <name val="Arial"/>
      <family val="2"/>
    </font>
    <font>
      <sz val="11"/>
      <color theme="1"/>
      <name val="Consolas"/>
      <family val="3"/>
    </font>
    <font>
      <b/>
      <sz val="11"/>
      <color theme="1"/>
      <name val="Consolas"/>
      <family val="3"/>
    </font>
    <font>
      <sz val="10"/>
      <color theme="1"/>
      <name val="Consolas"/>
      <family val="3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2" fillId="0" borderId="0" xfId="0" applyFont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1" fontId="0" fillId="0" borderId="0" xfId="0" applyNumberFormat="1"/>
    <xf numFmtId="165" fontId="0" fillId="0" borderId="0" xfId="0" applyNumberFormat="1"/>
    <xf numFmtId="2" fontId="0" fillId="0" borderId="0" xfId="0" applyNumberFormat="1"/>
    <xf numFmtId="165" fontId="0" fillId="2" borderId="0" xfId="0" applyNumberFormat="1" applyFill="1" applyAlignment="1">
      <alignment horizontal="center"/>
    </xf>
    <xf numFmtId="165" fontId="0" fillId="3" borderId="0" xfId="0" applyNumberFormat="1" applyFill="1" applyAlignment="1">
      <alignment horizontal="center"/>
    </xf>
    <xf numFmtId="165" fontId="0" fillId="4" borderId="0" xfId="0" applyNumberFormat="1" applyFill="1" applyAlignment="1">
      <alignment horizontal="center"/>
    </xf>
    <xf numFmtId="1" fontId="0" fillId="2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1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3" fillId="5" borderId="0" xfId="0" applyFont="1" applyFill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0" xfId="0" applyFont="1"/>
    <xf numFmtId="0" fontId="0" fillId="0" borderId="1" xfId="0" applyBorder="1"/>
    <xf numFmtId="0" fontId="3" fillId="5" borderId="3" xfId="0" applyFont="1" applyFill="1" applyBorder="1" applyAlignment="1">
      <alignment horizontal="center"/>
    </xf>
    <xf numFmtId="0" fontId="3" fillId="7" borderId="4" xfId="0" applyFont="1" applyFill="1" applyBorder="1"/>
    <xf numFmtId="0" fontId="0" fillId="4" borderId="5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3" fillId="5" borderId="5" xfId="0" applyFont="1" applyFill="1" applyBorder="1" applyAlignment="1">
      <alignment horizontal="center"/>
    </xf>
    <xf numFmtId="165" fontId="0" fillId="0" borderId="5" xfId="0" applyNumberFormat="1" applyBorder="1"/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0" fontId="6" fillId="0" borderId="0" xfId="0" applyFont="1"/>
    <xf numFmtId="0" fontId="6" fillId="0" borderId="5" xfId="0" applyFont="1" applyBorder="1"/>
    <xf numFmtId="165" fontId="0" fillId="0" borderId="4" xfId="0" applyNumberFormat="1" applyBorder="1"/>
    <xf numFmtId="0" fontId="4" fillId="0" borderId="4" xfId="0" applyFont="1" applyBorder="1"/>
    <xf numFmtId="0" fontId="6" fillId="0" borderId="4" xfId="0" applyFont="1" applyBorder="1"/>
    <xf numFmtId="0" fontId="1" fillId="0" borderId="5" xfId="0" applyFont="1" applyBorder="1"/>
    <xf numFmtId="0" fontId="1" fillId="0" borderId="4" xfId="0" applyFont="1" applyBorder="1"/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4" fillId="0" borderId="7" xfId="0" applyFon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11" fontId="0" fillId="0" borderId="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4" xfId="0" applyNumberForma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9" fillId="0" borderId="0" xfId="0" applyFont="1" applyAlignment="1">
      <alignment horizontal="left"/>
    </xf>
    <xf numFmtId="0" fontId="4" fillId="0" borderId="6" xfId="0" applyFont="1" applyBorder="1" applyAlignment="1">
      <alignment horizontal="left"/>
    </xf>
    <xf numFmtId="165" fontId="0" fillId="0" borderId="0" xfId="0" applyNumberFormat="1" applyAlignment="1">
      <alignment horizontal="center"/>
    </xf>
    <xf numFmtId="0" fontId="9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  <xf numFmtId="2" fontId="4" fillId="6" borderId="12" xfId="0" applyNumberFormat="1" applyFont="1" applyFill="1" applyBorder="1" applyAlignment="1">
      <alignment horizontal="center"/>
    </xf>
    <xf numFmtId="2" fontId="4" fillId="6" borderId="13" xfId="0" applyNumberFormat="1" applyFont="1" applyFill="1" applyBorder="1" applyAlignment="1">
      <alignment horizontal="center"/>
    </xf>
    <xf numFmtId="2" fontId="4" fillId="6" borderId="14" xfId="0" applyNumberFormat="1" applyFont="1" applyFill="1" applyBorder="1" applyAlignment="1">
      <alignment horizontal="center"/>
    </xf>
    <xf numFmtId="2" fontId="4" fillId="6" borderId="15" xfId="0" applyNumberFormat="1" applyFont="1" applyFill="1" applyBorder="1" applyAlignment="1">
      <alignment horizontal="center"/>
    </xf>
    <xf numFmtId="2" fontId="4" fillId="6" borderId="16" xfId="0" applyNumberFormat="1" applyFont="1" applyFill="1" applyBorder="1" applyAlignment="1">
      <alignment horizontal="center"/>
    </xf>
    <xf numFmtId="2" fontId="4" fillId="6" borderId="17" xfId="0" applyNumberFormat="1" applyFont="1" applyFill="1" applyBorder="1" applyAlignment="1">
      <alignment horizontal="center"/>
    </xf>
    <xf numFmtId="2" fontId="4" fillId="6" borderId="25" xfId="0" applyNumberFormat="1" applyFont="1" applyFill="1" applyBorder="1" applyAlignment="1">
      <alignment horizontal="center"/>
    </xf>
    <xf numFmtId="2" fontId="4" fillId="6" borderId="0" xfId="0" applyNumberFormat="1" applyFont="1" applyFill="1" applyAlignment="1">
      <alignment horizontal="center"/>
    </xf>
    <xf numFmtId="2" fontId="4" fillId="6" borderId="26" xfId="0" applyNumberFormat="1" applyFont="1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25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0" fillId="4" borderId="21" xfId="0" applyFill="1" applyBorder="1" applyAlignment="1">
      <alignment horizontal="center"/>
    </xf>
    <xf numFmtId="2" fontId="10" fillId="4" borderId="4" xfId="0" applyNumberFormat="1" applyFont="1" applyFill="1" applyBorder="1" applyAlignment="1">
      <alignment horizontal="left"/>
    </xf>
    <xf numFmtId="2" fontId="10" fillId="4" borderId="0" xfId="0" applyNumberFormat="1" applyFont="1" applyFill="1" applyAlignment="1">
      <alignment horizontal="left"/>
    </xf>
    <xf numFmtId="2" fontId="10" fillId="4" borderId="5" xfId="0" applyNumberFormat="1" applyFont="1" applyFill="1" applyBorder="1" applyAlignment="1">
      <alignment horizontal="left"/>
    </xf>
    <xf numFmtId="0" fontId="0" fillId="4" borderId="22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2" fontId="11" fillId="4" borderId="4" xfId="0" applyNumberFormat="1" applyFont="1" applyFill="1" applyBorder="1" applyAlignment="1">
      <alignment horizontal="left"/>
    </xf>
    <xf numFmtId="2" fontId="11" fillId="4" borderId="0" xfId="0" applyNumberFormat="1" applyFont="1" applyFill="1" applyAlignment="1">
      <alignment horizontal="left"/>
    </xf>
    <xf numFmtId="2" fontId="11" fillId="4" borderId="5" xfId="0" applyNumberFormat="1" applyFont="1" applyFill="1" applyBorder="1" applyAlignment="1">
      <alignment horizontal="left"/>
    </xf>
    <xf numFmtId="0" fontId="0" fillId="4" borderId="27" xfId="0" applyFill="1" applyBorder="1" applyAlignment="1">
      <alignment horizontal="center"/>
    </xf>
    <xf numFmtId="2" fontId="11" fillId="4" borderId="6" xfId="0" applyNumberFormat="1" applyFont="1" applyFill="1" applyBorder="1" applyAlignment="1">
      <alignment horizontal="left"/>
    </xf>
    <xf numFmtId="2" fontId="11" fillId="4" borderId="7" xfId="0" applyNumberFormat="1" applyFont="1" applyFill="1" applyBorder="1" applyAlignment="1">
      <alignment horizontal="left"/>
    </xf>
    <xf numFmtId="2" fontId="11" fillId="4" borderId="8" xfId="0" applyNumberFormat="1" applyFont="1" applyFill="1" applyBorder="1" applyAlignment="1">
      <alignment horizontal="left"/>
    </xf>
    <xf numFmtId="2" fontId="10" fillId="4" borderId="6" xfId="0" applyNumberFormat="1" applyFont="1" applyFill="1" applyBorder="1" applyAlignment="1">
      <alignment horizontal="left"/>
    </xf>
    <xf numFmtId="2" fontId="10" fillId="4" borderId="7" xfId="0" applyNumberFormat="1" applyFont="1" applyFill="1" applyBorder="1" applyAlignment="1">
      <alignment horizontal="left"/>
    </xf>
    <xf numFmtId="2" fontId="10" fillId="4" borderId="8" xfId="0" applyNumberFormat="1" applyFont="1" applyFill="1" applyBorder="1" applyAlignment="1">
      <alignment horizontal="left"/>
    </xf>
    <xf numFmtId="0" fontId="0" fillId="8" borderId="0" xfId="0" applyFill="1" applyAlignment="1">
      <alignment horizontal="center"/>
    </xf>
    <xf numFmtId="0" fontId="0" fillId="8" borderId="21" xfId="0" applyFill="1" applyBorder="1" applyAlignment="1">
      <alignment horizontal="center"/>
    </xf>
    <xf numFmtId="2" fontId="10" fillId="8" borderId="0" xfId="0" applyNumberFormat="1" applyFont="1" applyFill="1" applyAlignment="1">
      <alignment horizontal="left"/>
    </xf>
    <xf numFmtId="2" fontId="10" fillId="8" borderId="5" xfId="0" applyNumberFormat="1" applyFont="1" applyFill="1" applyBorder="1" applyAlignment="1">
      <alignment horizontal="left"/>
    </xf>
    <xf numFmtId="2" fontId="10" fillId="8" borderId="4" xfId="0" applyNumberFormat="1" applyFont="1" applyFill="1" applyBorder="1" applyAlignment="1">
      <alignment horizontal="left"/>
    </xf>
    <xf numFmtId="0" fontId="0" fillId="8" borderId="22" xfId="0" applyFill="1" applyBorder="1" applyAlignment="1">
      <alignment horizontal="center"/>
    </xf>
    <xf numFmtId="0" fontId="0" fillId="8" borderId="23" xfId="0" applyFill="1" applyBorder="1" applyAlignment="1">
      <alignment horizontal="center"/>
    </xf>
    <xf numFmtId="2" fontId="11" fillId="8" borderId="0" xfId="0" applyNumberFormat="1" applyFont="1" applyFill="1" applyAlignment="1">
      <alignment horizontal="left"/>
    </xf>
    <xf numFmtId="2" fontId="11" fillId="8" borderId="5" xfId="0" applyNumberFormat="1" applyFont="1" applyFill="1" applyBorder="1" applyAlignment="1">
      <alignment horizontal="left"/>
    </xf>
    <xf numFmtId="0" fontId="0" fillId="8" borderId="19" xfId="0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2" fontId="11" fillId="8" borderId="19" xfId="0" applyNumberFormat="1" applyFont="1" applyFill="1" applyBorder="1" applyAlignment="1">
      <alignment horizontal="left"/>
    </xf>
    <xf numFmtId="2" fontId="11" fillId="8" borderId="18" xfId="0" applyNumberFormat="1" applyFont="1" applyFill="1" applyBorder="1" applyAlignment="1">
      <alignment horizontal="left"/>
    </xf>
    <xf numFmtId="2" fontId="10" fillId="8" borderId="20" xfId="0" applyNumberFormat="1" applyFont="1" applyFill="1" applyBorder="1" applyAlignment="1">
      <alignment horizontal="left"/>
    </xf>
    <xf numFmtId="2" fontId="10" fillId="8" borderId="19" xfId="0" applyNumberFormat="1" applyFont="1" applyFill="1" applyBorder="1" applyAlignment="1">
      <alignment horizontal="left"/>
    </xf>
    <xf numFmtId="2" fontId="10" fillId="8" borderId="18" xfId="0" applyNumberFormat="1" applyFont="1" applyFill="1" applyBorder="1" applyAlignment="1">
      <alignment horizontal="left"/>
    </xf>
    <xf numFmtId="2" fontId="13" fillId="8" borderId="0" xfId="0" applyNumberFormat="1" applyFont="1" applyFill="1" applyAlignment="1">
      <alignment horizontal="left"/>
    </xf>
    <xf numFmtId="2" fontId="13" fillId="8" borderId="5" xfId="0" applyNumberFormat="1" applyFont="1" applyFill="1" applyBorder="1" applyAlignment="1">
      <alignment horizontal="left"/>
    </xf>
    <xf numFmtId="2" fontId="13" fillId="8" borderId="4" xfId="0" applyNumberFormat="1" applyFont="1" applyFill="1" applyBorder="1" applyAlignment="1">
      <alignment horizontal="left"/>
    </xf>
    <xf numFmtId="2" fontId="14" fillId="4" borderId="4" xfId="0" applyNumberFormat="1" applyFont="1" applyFill="1" applyBorder="1" applyAlignment="1">
      <alignment horizontal="left"/>
    </xf>
    <xf numFmtId="2" fontId="14" fillId="4" borderId="0" xfId="0" applyNumberFormat="1" applyFont="1" applyFill="1" applyAlignment="1">
      <alignment horizontal="left"/>
    </xf>
    <xf numFmtId="2" fontId="14" fillId="4" borderId="5" xfId="0" applyNumberFormat="1" applyFont="1" applyFill="1" applyBorder="1" applyAlignment="1">
      <alignment horizontal="left"/>
    </xf>
    <xf numFmtId="0" fontId="0" fillId="6" borderId="9" xfId="0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2" fontId="9" fillId="6" borderId="9" xfId="0" applyNumberFormat="1" applyFont="1" applyFill="1" applyBorder="1" applyAlignment="1">
      <alignment horizontal="left"/>
    </xf>
    <xf numFmtId="2" fontId="9" fillId="6" borderId="10" xfId="0" applyNumberFormat="1" applyFont="1" applyFill="1" applyBorder="1" applyAlignment="1">
      <alignment horizontal="left"/>
    </xf>
    <xf numFmtId="2" fontId="9" fillId="6" borderId="11" xfId="0" applyNumberFormat="1" applyFont="1" applyFill="1" applyBorder="1" applyAlignment="1">
      <alignment horizontal="left"/>
    </xf>
    <xf numFmtId="0" fontId="0" fillId="6" borderId="10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4" fillId="9" borderId="0" xfId="0" applyFont="1" applyFill="1" applyAlignment="1">
      <alignment horizontal="center"/>
    </xf>
    <xf numFmtId="0" fontId="4" fillId="0" borderId="8" xfId="0" applyFont="1" applyBorder="1" applyAlignment="1">
      <alignment horizontal="center"/>
    </xf>
    <xf numFmtId="0" fontId="0" fillId="10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165" fontId="15" fillId="0" borderId="0" xfId="0" applyNumberFormat="1" applyFont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18" fillId="6" borderId="7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9" borderId="5" xfId="0" applyFont="1" applyFill="1" applyBorder="1" applyAlignment="1">
      <alignment horizontal="center"/>
    </xf>
    <xf numFmtId="9" fontId="15" fillId="0" borderId="0" xfId="0" applyNumberFormat="1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16" fillId="10" borderId="0" xfId="0" applyFont="1" applyFill="1" applyAlignment="1">
      <alignment horizontal="center"/>
    </xf>
    <xf numFmtId="0" fontId="17" fillId="10" borderId="0" xfId="0" applyFont="1" applyFill="1" applyAlignment="1">
      <alignment horizontal="center"/>
    </xf>
    <xf numFmtId="0" fontId="16" fillId="11" borderId="0" xfId="0" applyFont="1" applyFill="1" applyAlignment="1">
      <alignment horizontal="center"/>
    </xf>
    <xf numFmtId="0" fontId="17" fillId="11" borderId="0" xfId="0" applyFont="1" applyFill="1" applyAlignment="1">
      <alignment horizontal="center"/>
    </xf>
    <xf numFmtId="0" fontId="1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9" borderId="0" xfId="0" applyFont="1" applyFill="1" applyAlignment="1">
      <alignment horizontal="center" vertical="center"/>
    </xf>
    <xf numFmtId="2" fontId="0" fillId="2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12" fillId="5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9" borderId="0" xfId="0" applyFont="1" applyFill="1" applyAlignment="1">
      <alignment horizontal="center"/>
    </xf>
    <xf numFmtId="0" fontId="9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6" borderId="0" xfId="0" applyFont="1" applyFill="1" applyAlignment="1">
      <alignment horizontal="center" wrapText="1"/>
    </xf>
    <xf numFmtId="0" fontId="9" fillId="0" borderId="14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5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</cellXfs>
  <cellStyles count="1">
    <cellStyle name="Normal" xfId="0" builtinId="0"/>
  </cellStyles>
  <dxfs count="4"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8" tint="0.79998168889431442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3D768-942F-4C1B-8331-A3CECA42829C}">
  <dimension ref="B1:V39"/>
  <sheetViews>
    <sheetView tabSelected="1" topLeftCell="F1" workbookViewId="0">
      <selection activeCell="D41" sqref="D41"/>
    </sheetView>
  </sheetViews>
  <sheetFormatPr defaultRowHeight="14.25" x14ac:dyDescent="0.45"/>
  <cols>
    <col min="2" max="2" width="13.3984375" bestFit="1" customWidth="1"/>
    <col min="3" max="6" width="6.19921875" bestFit="1" customWidth="1"/>
    <col min="7" max="8" width="5.19921875" bestFit="1" customWidth="1"/>
    <col min="9" max="9" width="6.46484375" customWidth="1"/>
    <col min="10" max="10" width="6.86328125" customWidth="1"/>
    <col min="11" max="12" width="6.73046875" bestFit="1" customWidth="1"/>
    <col min="14" max="14" width="30.19921875" bestFit="1" customWidth="1"/>
    <col min="15" max="15" width="7.1328125" bestFit="1" customWidth="1"/>
    <col min="16" max="16" width="6.73046875" bestFit="1" customWidth="1"/>
    <col min="17" max="17" width="5.73046875" bestFit="1" customWidth="1"/>
    <col min="18" max="18" width="11.73046875" bestFit="1" customWidth="1"/>
    <col min="19" max="19" width="9.73046875" bestFit="1" customWidth="1"/>
    <col min="20" max="21" width="9.19921875" bestFit="1" customWidth="1"/>
    <col min="22" max="22" width="9.1328125" bestFit="1" customWidth="1"/>
  </cols>
  <sheetData>
    <row r="1" spans="2:17" x14ac:dyDescent="0.45">
      <c r="C1" s="154" t="s">
        <v>11</v>
      </c>
      <c r="D1" s="154"/>
      <c r="E1" s="154"/>
      <c r="F1" s="154"/>
      <c r="G1" s="154"/>
      <c r="H1" s="154"/>
      <c r="J1" s="15" t="s">
        <v>12</v>
      </c>
      <c r="K1" s="15"/>
      <c r="L1" s="15"/>
    </row>
    <row r="2" spans="2:17" x14ac:dyDescent="0.45">
      <c r="B2" s="1" t="s">
        <v>6</v>
      </c>
      <c r="C2" s="2">
        <v>1</v>
      </c>
      <c r="D2" s="2"/>
      <c r="E2" s="3">
        <v>3</v>
      </c>
      <c r="F2" s="3"/>
      <c r="G2" s="4">
        <v>7</v>
      </c>
      <c r="H2" s="4"/>
      <c r="J2" s="11">
        <v>1</v>
      </c>
      <c r="K2" s="12">
        <v>3</v>
      </c>
      <c r="L2" s="13">
        <v>7</v>
      </c>
      <c r="N2" s="17" t="s">
        <v>13</v>
      </c>
      <c r="O2" s="11">
        <v>1</v>
      </c>
      <c r="P2" s="12">
        <v>3</v>
      </c>
      <c r="Q2" s="13">
        <v>7</v>
      </c>
    </row>
    <row r="3" spans="2:17" x14ac:dyDescent="0.45">
      <c r="C3" s="2" t="s">
        <v>0</v>
      </c>
      <c r="D3" s="2" t="s">
        <v>1</v>
      </c>
      <c r="E3" s="3" t="s">
        <v>0</v>
      </c>
      <c r="F3" s="3" t="s">
        <v>1</v>
      </c>
      <c r="G3" s="4"/>
      <c r="H3" s="4"/>
      <c r="J3" s="8"/>
      <c r="K3" s="9"/>
      <c r="L3" s="10"/>
      <c r="N3" s="17" t="s">
        <v>14</v>
      </c>
      <c r="O3" s="151">
        <v>0.69469999999999998</v>
      </c>
      <c r="P3" s="152">
        <v>0.91220000000000001</v>
      </c>
      <c r="Q3" s="153">
        <v>0.93520000000000003</v>
      </c>
    </row>
    <row r="4" spans="2:17" x14ac:dyDescent="0.45">
      <c r="B4" t="s">
        <v>7</v>
      </c>
      <c r="C4" s="8">
        <v>5.28</v>
      </c>
      <c r="D4" s="8">
        <v>10.199999999999999</v>
      </c>
      <c r="E4" s="9">
        <v>5.28</v>
      </c>
      <c r="F4" s="9">
        <v>6.4933329999999998</v>
      </c>
      <c r="G4" s="10"/>
      <c r="H4" s="10"/>
      <c r="J4" s="8">
        <f>D4/C4</f>
        <v>1.9318181818181817</v>
      </c>
      <c r="K4" s="9">
        <f>F4/E4</f>
        <v>1.2297979166666666</v>
      </c>
      <c r="L4" s="10"/>
      <c r="M4" s="7"/>
      <c r="N4" s="17" t="s">
        <v>15</v>
      </c>
      <c r="O4" s="11" t="s">
        <v>16</v>
      </c>
      <c r="P4" s="152">
        <v>0.1963</v>
      </c>
      <c r="Q4" s="153">
        <v>0.50139999999999996</v>
      </c>
    </row>
    <row r="5" spans="2:17" x14ac:dyDescent="0.45">
      <c r="C5" s="8">
        <v>9.6199999999999992</v>
      </c>
      <c r="D5" s="8">
        <v>5.94</v>
      </c>
      <c r="E5" s="9">
        <v>9.6199999999999992</v>
      </c>
      <c r="F5" s="9">
        <v>2.52</v>
      </c>
      <c r="G5" s="10"/>
      <c r="H5" s="10"/>
      <c r="J5" s="8">
        <f t="shared" ref="J5:J37" si="0">D5/C5</f>
        <v>0.61746361746361755</v>
      </c>
      <c r="K5" s="9">
        <f>F5/E5</f>
        <v>0.26195426195426197</v>
      </c>
      <c r="L5" s="10"/>
      <c r="M5" s="7"/>
      <c r="N5" s="17" t="s">
        <v>17</v>
      </c>
      <c r="O5" s="11" t="s">
        <v>18</v>
      </c>
      <c r="P5" s="12" t="s">
        <v>19</v>
      </c>
      <c r="Q5" s="13" t="s">
        <v>19</v>
      </c>
    </row>
    <row r="6" spans="2:17" x14ac:dyDescent="0.45">
      <c r="C6" s="8">
        <v>5.52</v>
      </c>
      <c r="D6" s="8">
        <v>3.03</v>
      </c>
      <c r="E6" s="9">
        <v>5.52</v>
      </c>
      <c r="F6" s="9">
        <v>2.04</v>
      </c>
      <c r="G6" s="10"/>
      <c r="H6" s="10"/>
      <c r="J6" s="8">
        <f t="shared" si="0"/>
        <v>0.54891304347826086</v>
      </c>
      <c r="K6" s="9">
        <f>F6/E6</f>
        <v>0.36956521739130438</v>
      </c>
      <c r="L6" s="10"/>
      <c r="M6" s="7"/>
      <c r="N6" s="17" t="s">
        <v>20</v>
      </c>
      <c r="O6" s="11" t="s">
        <v>21</v>
      </c>
      <c r="P6" s="12" t="s">
        <v>22</v>
      </c>
      <c r="Q6" s="13" t="s">
        <v>22</v>
      </c>
    </row>
    <row r="7" spans="2:17" x14ac:dyDescent="0.45">
      <c r="C7" s="8">
        <v>2.2599999999999998</v>
      </c>
      <c r="D7" s="8">
        <v>3.36</v>
      </c>
      <c r="E7" s="9">
        <v>2.2599999999999998</v>
      </c>
      <c r="F7" s="9">
        <v>1.718</v>
      </c>
      <c r="G7" s="10"/>
      <c r="H7" s="10"/>
      <c r="J7" s="8">
        <f t="shared" si="0"/>
        <v>1.4867256637168142</v>
      </c>
      <c r="K7" s="9">
        <f>F7/E7</f>
        <v>0.76017699115044257</v>
      </c>
      <c r="L7" s="10"/>
      <c r="M7" s="7"/>
      <c r="O7" s="11"/>
      <c r="P7" s="12"/>
      <c r="Q7" s="13"/>
    </row>
    <row r="8" spans="2:17" x14ac:dyDescent="0.45">
      <c r="C8" s="8">
        <v>2.58</v>
      </c>
      <c r="D8" s="8"/>
      <c r="E8" s="9">
        <v>2.58</v>
      </c>
      <c r="F8" s="9"/>
      <c r="G8" s="10"/>
      <c r="H8" s="10"/>
      <c r="J8" s="8"/>
      <c r="K8" s="9"/>
      <c r="L8" s="10"/>
      <c r="M8" s="7"/>
      <c r="N8" s="18"/>
      <c r="O8" s="151" t="s">
        <v>24</v>
      </c>
      <c r="P8" s="152" t="s">
        <v>25</v>
      </c>
      <c r="Q8" s="153" t="s">
        <v>26</v>
      </c>
    </row>
    <row r="9" spans="2:17" x14ac:dyDescent="0.45">
      <c r="C9" s="8">
        <v>9.5039999999999996</v>
      </c>
      <c r="D9" s="8">
        <v>13.32267</v>
      </c>
      <c r="E9" s="9">
        <v>9.5039999999999996</v>
      </c>
      <c r="F9" s="9">
        <v>1.44</v>
      </c>
      <c r="G9" s="10"/>
      <c r="H9" s="10"/>
      <c r="J9" s="8">
        <f t="shared" si="0"/>
        <v>1.4017960858585861</v>
      </c>
      <c r="K9" s="9">
        <f>F9/E9</f>
        <v>0.15151515151515152</v>
      </c>
      <c r="L9" s="10"/>
      <c r="M9" s="7"/>
      <c r="N9" s="17" t="s">
        <v>27</v>
      </c>
      <c r="O9" s="151">
        <v>1</v>
      </c>
      <c r="P9" s="152">
        <v>1</v>
      </c>
      <c r="Q9" s="153">
        <v>1</v>
      </c>
    </row>
    <row r="10" spans="2:17" x14ac:dyDescent="0.45">
      <c r="B10" t="s">
        <v>2</v>
      </c>
      <c r="C10" s="8">
        <v>31.35</v>
      </c>
      <c r="D10" s="8">
        <v>32.25</v>
      </c>
      <c r="E10" s="9"/>
      <c r="F10" s="9"/>
      <c r="G10" s="10"/>
      <c r="H10" s="10"/>
      <c r="J10" s="8">
        <f t="shared" si="0"/>
        <v>1.0287081339712918</v>
      </c>
      <c r="K10" s="9"/>
      <c r="L10" s="10"/>
      <c r="M10" s="7"/>
      <c r="N10" s="17" t="s">
        <v>28</v>
      </c>
      <c r="O10" s="151">
        <v>0.99199999999999999</v>
      </c>
      <c r="P10" s="152">
        <v>0.91100000000000003</v>
      </c>
      <c r="Q10" s="153">
        <v>0.45200000000000001</v>
      </c>
    </row>
    <row r="11" spans="2:17" x14ac:dyDescent="0.45">
      <c r="B11" t="s">
        <v>2</v>
      </c>
      <c r="C11" s="8">
        <v>33.9</v>
      </c>
      <c r="D11" s="8">
        <v>37</v>
      </c>
      <c r="E11" s="9"/>
      <c r="F11" s="9"/>
      <c r="G11" s="10"/>
      <c r="H11" s="10"/>
      <c r="J11" s="8">
        <f t="shared" si="0"/>
        <v>1.0914454277286136</v>
      </c>
      <c r="K11" s="9"/>
      <c r="L11" s="10"/>
      <c r="M11" s="7"/>
      <c r="N11" s="17" t="s">
        <v>29</v>
      </c>
      <c r="O11" s="151">
        <v>27</v>
      </c>
      <c r="P11" s="152">
        <v>13</v>
      </c>
      <c r="Q11" s="153">
        <v>10</v>
      </c>
    </row>
    <row r="12" spans="2:17" x14ac:dyDescent="0.45">
      <c r="B12" t="s">
        <v>2</v>
      </c>
      <c r="C12" s="8">
        <v>2.62</v>
      </c>
      <c r="D12" s="8">
        <v>3.9</v>
      </c>
      <c r="E12" s="9"/>
      <c r="F12" s="9"/>
      <c r="G12" s="10"/>
      <c r="H12" s="10"/>
      <c r="J12" s="8">
        <f t="shared" si="0"/>
        <v>1.4885496183206106</v>
      </c>
      <c r="K12" s="9"/>
      <c r="L12" s="10"/>
      <c r="M12" s="7"/>
      <c r="N12" s="17"/>
      <c r="O12" s="11"/>
      <c r="P12" s="12"/>
      <c r="Q12" s="13"/>
    </row>
    <row r="13" spans="2:17" x14ac:dyDescent="0.45">
      <c r="B13" t="s">
        <v>2</v>
      </c>
      <c r="C13" s="8"/>
      <c r="D13" s="8"/>
      <c r="E13" s="9"/>
      <c r="F13" s="9"/>
      <c r="G13" s="10"/>
      <c r="H13" s="10"/>
      <c r="J13" s="8"/>
      <c r="K13" s="9"/>
      <c r="L13" s="10"/>
      <c r="M13" s="7"/>
      <c r="N13" s="17" t="s">
        <v>30</v>
      </c>
      <c r="O13" s="11"/>
      <c r="P13" s="12"/>
      <c r="Q13" s="13"/>
    </row>
    <row r="14" spans="2:17" x14ac:dyDescent="0.45">
      <c r="C14" s="8"/>
      <c r="D14" s="8"/>
      <c r="E14" s="9"/>
      <c r="F14" s="9"/>
      <c r="G14" s="10"/>
      <c r="H14" s="10"/>
      <c r="J14" s="8"/>
      <c r="K14" s="9"/>
      <c r="L14" s="10"/>
      <c r="M14" s="7"/>
      <c r="N14" s="17" t="s">
        <v>31</v>
      </c>
      <c r="O14" s="11">
        <v>64</v>
      </c>
      <c r="P14" s="12">
        <v>1</v>
      </c>
      <c r="Q14" s="13">
        <v>-55</v>
      </c>
    </row>
    <row r="15" spans="2:17" x14ac:dyDescent="0.45">
      <c r="B15" t="s">
        <v>3</v>
      </c>
      <c r="C15" s="8">
        <v>12</v>
      </c>
      <c r="D15" s="8">
        <v>11.9</v>
      </c>
      <c r="E15" s="9"/>
      <c r="F15" s="9"/>
      <c r="G15" s="10"/>
      <c r="H15" s="10"/>
      <c r="J15" s="8">
        <f t="shared" si="0"/>
        <v>0.9916666666666667</v>
      </c>
      <c r="K15" s="9"/>
      <c r="L15" s="10"/>
      <c r="M15" s="7"/>
      <c r="N15" s="17" t="s">
        <v>32</v>
      </c>
      <c r="O15" s="11">
        <v>221</v>
      </c>
      <c r="P15" s="12">
        <v>46</v>
      </c>
      <c r="Q15" s="13">
        <v>0</v>
      </c>
    </row>
    <row r="16" spans="2:17" x14ac:dyDescent="0.45">
      <c r="B16" t="s">
        <v>3</v>
      </c>
      <c r="C16" s="8">
        <v>1.4</v>
      </c>
      <c r="D16" s="8">
        <v>1.41</v>
      </c>
      <c r="E16" s="9"/>
      <c r="F16" s="9"/>
      <c r="G16" s="10"/>
      <c r="H16" s="10"/>
      <c r="J16" s="8">
        <f t="shared" si="0"/>
        <v>1.0071428571428571</v>
      </c>
      <c r="K16" s="9"/>
      <c r="L16" s="10"/>
      <c r="M16" s="7"/>
      <c r="N16" s="17" t="s">
        <v>33</v>
      </c>
      <c r="O16" s="11">
        <v>-157</v>
      </c>
      <c r="P16" s="12">
        <v>-45</v>
      </c>
      <c r="Q16" s="13">
        <v>-55</v>
      </c>
    </row>
    <row r="17" spans="2:22" x14ac:dyDescent="0.45">
      <c r="B17" t="s">
        <v>3</v>
      </c>
      <c r="C17" s="8">
        <v>3.23</v>
      </c>
      <c r="D17" s="8">
        <v>2.84</v>
      </c>
      <c r="E17" s="9"/>
      <c r="F17" s="9"/>
      <c r="G17" s="10"/>
      <c r="H17" s="10"/>
      <c r="J17" s="8">
        <f t="shared" si="0"/>
        <v>0.87925696594427238</v>
      </c>
      <c r="K17" s="9"/>
      <c r="L17" s="10"/>
      <c r="M17" s="7"/>
      <c r="N17" s="17" t="s">
        <v>34</v>
      </c>
      <c r="O17" s="11">
        <v>0.46</v>
      </c>
      <c r="P17" s="12" t="s">
        <v>35</v>
      </c>
      <c r="Q17" s="13">
        <v>2E-3</v>
      </c>
    </row>
    <row r="18" spans="2:22" x14ac:dyDescent="0.45">
      <c r="B18" t="s">
        <v>3</v>
      </c>
      <c r="C18" s="8">
        <v>0.94799999999999995</v>
      </c>
      <c r="D18" s="8">
        <v>0.80800000000000005</v>
      </c>
      <c r="E18" s="9"/>
      <c r="F18" s="9"/>
      <c r="G18" s="10"/>
      <c r="H18" s="10"/>
      <c r="J18" s="8">
        <f t="shared" si="0"/>
        <v>0.85232067510548537</v>
      </c>
      <c r="K18" s="9"/>
      <c r="L18" s="10"/>
      <c r="M18" s="7"/>
      <c r="N18" s="17" t="s">
        <v>36</v>
      </c>
      <c r="O18" s="11" t="s">
        <v>37</v>
      </c>
      <c r="P18" s="12" t="s">
        <v>37</v>
      </c>
      <c r="Q18" s="13" t="s">
        <v>37</v>
      </c>
    </row>
    <row r="19" spans="2:22" x14ac:dyDescent="0.45">
      <c r="C19" s="8"/>
      <c r="D19" s="8"/>
      <c r="E19" s="9"/>
      <c r="F19" s="9"/>
      <c r="G19" s="10"/>
      <c r="H19" s="10"/>
      <c r="J19" s="8"/>
      <c r="K19" s="9"/>
      <c r="L19" s="10"/>
      <c r="M19" s="7"/>
      <c r="N19" s="17" t="s">
        <v>20</v>
      </c>
      <c r="O19" s="11" t="s">
        <v>22</v>
      </c>
      <c r="P19" s="12" t="s">
        <v>22</v>
      </c>
      <c r="Q19" s="13" t="s">
        <v>38</v>
      </c>
    </row>
    <row r="20" spans="2:22" x14ac:dyDescent="0.45">
      <c r="B20" t="s">
        <v>4</v>
      </c>
      <c r="C20" s="8">
        <v>35.200000000000003</v>
      </c>
      <c r="D20" s="8">
        <v>25.3</v>
      </c>
      <c r="E20" s="9">
        <v>19.100000000000001</v>
      </c>
      <c r="F20" s="9">
        <v>17.399999999999999</v>
      </c>
      <c r="G20" s="10"/>
      <c r="H20" s="10"/>
      <c r="J20" s="8">
        <f t="shared" si="0"/>
        <v>0.71875</v>
      </c>
      <c r="K20" s="9">
        <f>F20/E20</f>
        <v>0.91099476439790561</v>
      </c>
      <c r="L20" s="10"/>
      <c r="M20" s="7"/>
      <c r="N20" s="17" t="s">
        <v>39</v>
      </c>
      <c r="O20" s="11" t="s">
        <v>18</v>
      </c>
      <c r="P20" s="12" t="s">
        <v>18</v>
      </c>
      <c r="Q20" s="13" t="s">
        <v>19</v>
      </c>
    </row>
    <row r="21" spans="2:22" x14ac:dyDescent="0.45">
      <c r="B21" t="s">
        <v>4</v>
      </c>
      <c r="C21" s="8">
        <v>0.40699999999999997</v>
      </c>
      <c r="D21" s="8">
        <v>0.39</v>
      </c>
      <c r="E21" s="9">
        <v>0.251</v>
      </c>
      <c r="F21" s="9">
        <v>0.55200000000000005</v>
      </c>
      <c r="G21" s="10"/>
      <c r="H21" s="10"/>
      <c r="J21" s="8">
        <f t="shared" si="0"/>
        <v>0.95823095823095827</v>
      </c>
      <c r="K21" s="9">
        <f>F21/E21</f>
        <v>2.1992031872509963</v>
      </c>
      <c r="L21" s="10"/>
      <c r="M21" s="7"/>
      <c r="N21" s="17"/>
      <c r="O21" s="11"/>
      <c r="P21" s="12"/>
      <c r="Q21" s="13"/>
    </row>
    <row r="22" spans="2:22" x14ac:dyDescent="0.45">
      <c r="C22" s="8"/>
      <c r="D22" s="8"/>
      <c r="E22" s="9"/>
      <c r="F22" s="9"/>
      <c r="G22" s="10"/>
      <c r="H22" s="10"/>
      <c r="J22" s="8"/>
      <c r="K22" s="9"/>
      <c r="L22" s="10"/>
      <c r="M22" s="7"/>
      <c r="N22" s="17" t="s">
        <v>40</v>
      </c>
      <c r="O22" s="11"/>
      <c r="P22" s="12"/>
      <c r="Q22" s="13"/>
    </row>
    <row r="23" spans="2:22" x14ac:dyDescent="0.45">
      <c r="B23" t="s">
        <v>5</v>
      </c>
      <c r="C23" s="8">
        <v>1.91</v>
      </c>
      <c r="D23" s="8">
        <v>1.72</v>
      </c>
      <c r="E23" s="9"/>
      <c r="F23" s="9"/>
      <c r="G23" s="10"/>
      <c r="H23" s="10"/>
      <c r="J23" s="8">
        <f t="shared" si="0"/>
        <v>0.90052356020942415</v>
      </c>
      <c r="K23" s="9"/>
      <c r="L23" s="10"/>
      <c r="M23" s="7"/>
      <c r="N23" s="17" t="s">
        <v>41</v>
      </c>
      <c r="O23" s="11">
        <v>-8.0000000000000002E-3</v>
      </c>
      <c r="P23" s="12">
        <v>-8.8999999999999996E-2</v>
      </c>
      <c r="Q23" s="13">
        <v>-0.54800000000000004</v>
      </c>
    </row>
    <row r="24" spans="2:22" x14ac:dyDescent="0.45">
      <c r="B24" t="s">
        <v>5</v>
      </c>
      <c r="C24" s="8">
        <v>28.7</v>
      </c>
      <c r="D24" s="8">
        <v>26.4</v>
      </c>
      <c r="E24" s="9">
        <v>27.1</v>
      </c>
      <c r="F24" s="9">
        <v>16.3</v>
      </c>
      <c r="G24" s="10"/>
      <c r="H24" s="10"/>
      <c r="J24" s="8">
        <f t="shared" si="0"/>
        <v>0.91986062717770034</v>
      </c>
      <c r="K24" s="9">
        <f>F24/E24</f>
        <v>0.60147601476014756</v>
      </c>
      <c r="L24" s="10"/>
      <c r="M24" s="7"/>
      <c r="N24" s="7"/>
      <c r="O24" s="7"/>
    </row>
    <row r="25" spans="2:22" x14ac:dyDescent="0.45">
      <c r="B25" t="s">
        <v>5</v>
      </c>
      <c r="C25" s="8">
        <v>16.2</v>
      </c>
      <c r="D25" s="8">
        <v>15.5</v>
      </c>
      <c r="E25" s="9">
        <v>9.8699999999999992</v>
      </c>
      <c r="F25" s="9">
        <v>3.4</v>
      </c>
      <c r="G25" s="10"/>
      <c r="H25" s="10"/>
      <c r="J25" s="8">
        <f t="shared" si="0"/>
        <v>0.95679012345679015</v>
      </c>
      <c r="K25" s="9">
        <f>F25/E25</f>
        <v>0.34447821681864238</v>
      </c>
      <c r="L25" s="10"/>
      <c r="M25" s="7"/>
      <c r="N25" s="7"/>
      <c r="O25" s="7"/>
    </row>
    <row r="26" spans="2:22" x14ac:dyDescent="0.45">
      <c r="C26" s="8"/>
      <c r="D26" s="8"/>
      <c r="E26" s="9"/>
      <c r="F26" s="9"/>
      <c r="G26" s="10"/>
      <c r="H26" s="10"/>
      <c r="J26" s="8"/>
      <c r="K26" s="9"/>
      <c r="L26" s="10"/>
      <c r="M26" s="7"/>
      <c r="N26" s="7"/>
      <c r="O26" s="7"/>
    </row>
    <row r="27" spans="2:22" x14ac:dyDescent="0.45">
      <c r="B27" t="s">
        <v>8</v>
      </c>
      <c r="C27" s="8">
        <v>1.0378823502860339</v>
      </c>
      <c r="D27" s="8">
        <v>1.3442335530978335</v>
      </c>
      <c r="E27" s="9"/>
      <c r="F27" s="9"/>
      <c r="G27" s="10">
        <v>1.0378823502860339</v>
      </c>
      <c r="H27" s="10">
        <v>0.64631672259861972</v>
      </c>
      <c r="J27" s="8">
        <f t="shared" si="0"/>
        <v>1.2951694888417469</v>
      </c>
      <c r="K27" s="9"/>
      <c r="L27" s="10">
        <f t="shared" ref="L27:L37" si="1">H27/G27</f>
        <v>0.62272638360262977</v>
      </c>
      <c r="M27" s="7"/>
      <c r="N27" s="7"/>
      <c r="O27" s="7"/>
    </row>
    <row r="28" spans="2:22" x14ac:dyDescent="0.45">
      <c r="C28" s="8">
        <v>1.1106577235670767</v>
      </c>
      <c r="D28" s="8">
        <v>1.0261770914863679</v>
      </c>
      <c r="E28" s="9"/>
      <c r="F28" s="9"/>
      <c r="G28" s="10">
        <v>1.1106577235670767</v>
      </c>
      <c r="H28" s="10">
        <v>0.66392477648005377</v>
      </c>
      <c r="J28" s="8">
        <f t="shared" si="0"/>
        <v>0.9239363934647804</v>
      </c>
      <c r="K28" s="9"/>
      <c r="L28" s="10">
        <f t="shared" si="1"/>
        <v>0.59777622069537328</v>
      </c>
      <c r="M28" s="7"/>
      <c r="N28" s="7"/>
      <c r="O28" s="7"/>
      <c r="S28" s="5"/>
      <c r="T28" s="5"/>
      <c r="U28" s="5"/>
      <c r="V28" s="5"/>
    </row>
    <row r="29" spans="2:22" x14ac:dyDescent="0.45">
      <c r="C29" s="8">
        <v>1.7212849322821913</v>
      </c>
      <c r="D29" s="8">
        <v>1.5016002798714452</v>
      </c>
      <c r="E29" s="9"/>
      <c r="F29" s="9"/>
      <c r="G29" s="10">
        <v>1.7212849322821913</v>
      </c>
      <c r="H29" s="10">
        <v>0.7106087599745875</v>
      </c>
      <c r="J29" s="8">
        <f t="shared" si="0"/>
        <v>0.87237171005762892</v>
      </c>
      <c r="K29" s="9"/>
      <c r="L29" s="10">
        <f t="shared" si="1"/>
        <v>0.41283621708836798</v>
      </c>
      <c r="M29" s="7"/>
      <c r="N29" s="7"/>
      <c r="O29" s="7"/>
      <c r="S29" s="5"/>
      <c r="T29" s="5"/>
      <c r="U29" s="5"/>
      <c r="V29" s="5"/>
    </row>
    <row r="30" spans="2:22" x14ac:dyDescent="0.45">
      <c r="C30" s="8">
        <v>1.8501364298595679</v>
      </c>
      <c r="D30" s="8">
        <v>1.6342725616925002</v>
      </c>
      <c r="E30" s="9"/>
      <c r="F30" s="9"/>
      <c r="G30" s="10">
        <v>1.8501364298595679</v>
      </c>
      <c r="H30" s="10">
        <v>0.85650877187937546</v>
      </c>
      <c r="J30" s="8">
        <f t="shared" si="0"/>
        <v>0.88332543228530847</v>
      </c>
      <c r="K30" s="9"/>
      <c r="L30" s="10">
        <f t="shared" si="1"/>
        <v>0.4629435743527236</v>
      </c>
      <c r="M30" s="7"/>
      <c r="N30" s="7"/>
      <c r="O30" s="7"/>
      <c r="S30" s="5"/>
      <c r="T30" s="5"/>
      <c r="U30" s="5"/>
      <c r="V30" s="5"/>
    </row>
    <row r="31" spans="2:22" x14ac:dyDescent="0.45">
      <c r="C31" s="8">
        <v>1.7552527596777743</v>
      </c>
      <c r="D31" s="8">
        <v>2.0061625284792672</v>
      </c>
      <c r="E31" s="9"/>
      <c r="F31" s="9"/>
      <c r="G31" s="10">
        <v>1.7552527596777743</v>
      </c>
      <c r="H31" s="10">
        <v>0.73108793702624908</v>
      </c>
      <c r="J31" s="8">
        <f t="shared" si="0"/>
        <v>1.1429479414962176</v>
      </c>
      <c r="K31" s="9"/>
      <c r="L31" s="10">
        <f t="shared" si="1"/>
        <v>0.41651433561082152</v>
      </c>
      <c r="M31" s="7"/>
      <c r="N31" s="7"/>
      <c r="O31" s="7"/>
      <c r="S31" s="5"/>
      <c r="T31" s="5"/>
      <c r="U31" s="5"/>
      <c r="V31" s="5"/>
    </row>
    <row r="32" spans="2:22" x14ac:dyDescent="0.45">
      <c r="C32" s="8">
        <v>1.9291809850451616</v>
      </c>
      <c r="D32" s="8">
        <v>2.1367923709249048</v>
      </c>
      <c r="E32" s="9"/>
      <c r="F32" s="9"/>
      <c r="G32" s="10">
        <v>1.9291809850451616</v>
      </c>
      <c r="H32" s="10">
        <v>0.35047137304315829</v>
      </c>
      <c r="J32" s="8">
        <f t="shared" si="0"/>
        <v>1.1076163343352066</v>
      </c>
      <c r="K32" s="9"/>
      <c r="L32" s="10">
        <f t="shared" si="1"/>
        <v>0.18166847784628867</v>
      </c>
      <c r="M32" s="7"/>
      <c r="N32" s="7"/>
      <c r="O32" s="7"/>
      <c r="S32" s="5"/>
      <c r="T32" s="5"/>
      <c r="U32" s="5"/>
      <c r="V32" s="5"/>
    </row>
    <row r="33" spans="2:22" x14ac:dyDescent="0.45">
      <c r="C33" s="8"/>
      <c r="D33" s="8"/>
      <c r="E33" s="9"/>
      <c r="F33" s="9"/>
      <c r="G33" s="10"/>
      <c r="H33" s="10"/>
      <c r="J33" s="8"/>
      <c r="K33" s="9"/>
      <c r="L33" s="10"/>
      <c r="M33" s="7"/>
      <c r="N33" s="7"/>
      <c r="O33" s="7"/>
      <c r="S33" s="5"/>
      <c r="T33" s="5"/>
      <c r="U33" s="5"/>
      <c r="V33" s="5"/>
    </row>
    <row r="34" spans="2:22" x14ac:dyDescent="0.45">
      <c r="B34" t="s">
        <v>9</v>
      </c>
      <c r="C34" s="8">
        <v>3.5588297872340422</v>
      </c>
      <c r="D34" s="8">
        <v>13.045058181818179</v>
      </c>
      <c r="E34" s="9">
        <v>3.5588297872340422</v>
      </c>
      <c r="F34" s="9">
        <v>4.3613733615221983</v>
      </c>
      <c r="G34" s="10">
        <v>3.5588297872340422</v>
      </c>
      <c r="H34" s="10">
        <v>1.2348066914498139</v>
      </c>
      <c r="J34" s="8">
        <f t="shared" si="0"/>
        <v>3.6655470932081098</v>
      </c>
      <c r="K34" s="9">
        <f>F34/E34</f>
        <v>1.225507715251507</v>
      </c>
      <c r="L34" s="10">
        <f t="shared" si="1"/>
        <v>0.34696986517287692</v>
      </c>
      <c r="M34" s="7"/>
      <c r="N34" s="7"/>
      <c r="O34" s="7"/>
      <c r="S34" s="5"/>
      <c r="T34" s="5"/>
      <c r="U34" s="5"/>
      <c r="V34" s="5"/>
    </row>
    <row r="35" spans="2:22" x14ac:dyDescent="0.45">
      <c r="C35" s="8">
        <v>2.4430215544041451</v>
      </c>
      <c r="D35" s="8">
        <v>8.0599704545454536</v>
      </c>
      <c r="E35" s="9">
        <v>2.4430215544041451</v>
      </c>
      <c r="F35" s="9">
        <v>5.2594794044665019</v>
      </c>
      <c r="G35" s="10">
        <v>2.4430215544041451</v>
      </c>
      <c r="H35" s="10">
        <v>1.0782827052142487</v>
      </c>
      <c r="J35" s="8">
        <f t="shared" si="0"/>
        <v>3.2991810653554738</v>
      </c>
      <c r="K35" s="9">
        <f>F35/E35</f>
        <v>2.1528583712186253</v>
      </c>
      <c r="L35" s="10">
        <f t="shared" si="1"/>
        <v>0.4413725713022793</v>
      </c>
      <c r="M35" s="7"/>
      <c r="N35" s="7"/>
      <c r="O35" s="7"/>
      <c r="S35" s="5"/>
      <c r="T35" s="5"/>
      <c r="U35" s="5"/>
      <c r="V35" s="5"/>
    </row>
    <row r="36" spans="2:22" x14ac:dyDescent="0.45">
      <c r="C36" s="8">
        <v>5.4286848000000001</v>
      </c>
      <c r="D36" s="8">
        <v>9.6460615384615398</v>
      </c>
      <c r="E36" s="9">
        <v>5.4286848000000001</v>
      </c>
      <c r="F36" s="9">
        <v>10.276447959183674</v>
      </c>
      <c r="G36" s="10">
        <v>5.4286848000000001</v>
      </c>
      <c r="H36" s="10">
        <v>2.6594071428571424</v>
      </c>
      <c r="J36" s="8">
        <f t="shared" si="0"/>
        <v>1.7768689643689646</v>
      </c>
      <c r="K36" s="9">
        <f>F36/E36</f>
        <v>1.8929903536089761</v>
      </c>
      <c r="L36" s="10">
        <f t="shared" si="1"/>
        <v>0.48988055870496339</v>
      </c>
      <c r="M36" s="7"/>
      <c r="N36" s="7"/>
      <c r="O36" s="7"/>
      <c r="S36" s="5"/>
      <c r="T36" s="5"/>
      <c r="U36" s="5"/>
      <c r="V36" s="5"/>
    </row>
    <row r="37" spans="2:22" x14ac:dyDescent="0.45">
      <c r="C37" s="8">
        <v>5.9616315789473679</v>
      </c>
      <c r="D37" s="8">
        <v>4.3196891257995738</v>
      </c>
      <c r="E37" s="9">
        <v>5.9616315789473679</v>
      </c>
      <c r="F37" s="9">
        <v>7.6771617977528095</v>
      </c>
      <c r="G37" s="10">
        <v>5.9616315789473679</v>
      </c>
      <c r="H37" s="10">
        <v>2.9112814814814811</v>
      </c>
      <c r="J37" s="8">
        <f t="shared" si="0"/>
        <v>0.72458169690557961</v>
      </c>
      <c r="K37" s="9">
        <f>F37/E37</f>
        <v>1.2877618645311102</v>
      </c>
      <c r="L37" s="10">
        <f t="shared" si="1"/>
        <v>0.4883363627773053</v>
      </c>
      <c r="M37" s="7"/>
      <c r="N37" s="7"/>
      <c r="O37" s="7"/>
    </row>
    <row r="39" spans="2:22" x14ac:dyDescent="0.45">
      <c r="M39" s="16"/>
    </row>
  </sheetData>
  <mergeCells count="1">
    <mergeCell ref="C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C9B51-ED61-4E6C-943F-21B68562F669}">
  <dimension ref="A1:AP197"/>
  <sheetViews>
    <sheetView topLeftCell="A100" zoomScale="55" zoomScaleNormal="55" workbookViewId="0">
      <selection activeCell="AM71" sqref="AM71"/>
    </sheetView>
  </sheetViews>
  <sheetFormatPr defaultRowHeight="14.25" x14ac:dyDescent="0.45"/>
  <cols>
    <col min="1" max="1" width="30.19921875" style="25" bestFit="1" customWidth="1"/>
    <col min="2" max="3" width="8.73046875" bestFit="1" customWidth="1"/>
    <col min="4" max="4" width="14.86328125" bestFit="1" customWidth="1"/>
    <col min="5" max="6" width="7.53125" bestFit="1" customWidth="1"/>
    <col min="7" max="7" width="7.53125" style="26" bestFit="1" customWidth="1"/>
    <col min="8" max="8" width="30.19921875" style="25" bestFit="1" customWidth="1"/>
    <col min="9" max="10" width="8.73046875" bestFit="1" customWidth="1"/>
    <col min="11" max="11" width="14.86328125" bestFit="1" customWidth="1"/>
    <col min="12" max="13" width="7.53125" bestFit="1" customWidth="1"/>
    <col min="14" max="14" width="7.53125" style="26" bestFit="1" customWidth="1"/>
    <col min="15" max="15" width="33.796875" style="25" bestFit="1" customWidth="1"/>
    <col min="16" max="17" width="8.73046875" bestFit="1" customWidth="1"/>
    <col min="18" max="18" width="14.86328125" bestFit="1" customWidth="1"/>
    <col min="19" max="20" width="6.33203125" bestFit="1" customWidth="1"/>
    <col min="21" max="21" width="6.33203125" style="26" bestFit="1" customWidth="1"/>
    <col min="22" max="22" width="30.19921875" style="25" bestFit="1" customWidth="1"/>
    <col min="23" max="24" width="8.73046875" bestFit="1" customWidth="1"/>
    <col min="25" max="25" width="14.86328125" bestFit="1" customWidth="1"/>
    <col min="26" max="26" width="6.33203125" bestFit="1" customWidth="1"/>
    <col min="27" max="27" width="7.53125" bestFit="1" customWidth="1"/>
    <col min="28" max="28" width="7.53125" style="26" bestFit="1" customWidth="1"/>
    <col min="29" max="29" width="30.19921875" style="25" bestFit="1" customWidth="1"/>
    <col min="30" max="31" width="8.73046875" bestFit="1" customWidth="1"/>
    <col min="32" max="32" width="14.86328125" bestFit="1" customWidth="1"/>
    <col min="33" max="34" width="7.53125" bestFit="1" customWidth="1"/>
    <col min="35" max="35" width="7.53125" style="26" bestFit="1" customWidth="1"/>
    <col min="36" max="36" width="30.19921875" style="25" bestFit="1" customWidth="1"/>
    <col min="37" max="38" width="8.73046875" bestFit="1" customWidth="1"/>
    <col min="39" max="39" width="14.86328125" bestFit="1" customWidth="1"/>
    <col min="40" max="41" width="7.53125" bestFit="1" customWidth="1"/>
    <col min="42" max="42" width="7.53125" style="26" bestFit="1" customWidth="1"/>
  </cols>
  <sheetData>
    <row r="1" spans="1:42" x14ac:dyDescent="0.45">
      <c r="A1" s="21"/>
      <c r="B1" s="155" t="s">
        <v>42</v>
      </c>
      <c r="C1" s="155"/>
      <c r="D1" s="155"/>
      <c r="E1" s="155"/>
      <c r="F1" s="155"/>
      <c r="G1" s="22"/>
      <c r="H1" s="21"/>
      <c r="I1" s="155" t="s">
        <v>43</v>
      </c>
      <c r="J1" s="155"/>
      <c r="K1" s="155"/>
      <c r="L1" s="155"/>
      <c r="M1" s="155"/>
      <c r="N1" s="22"/>
      <c r="O1" s="21"/>
      <c r="P1" s="155" t="s">
        <v>44</v>
      </c>
      <c r="Q1" s="155"/>
      <c r="R1" s="155"/>
      <c r="S1" s="155"/>
      <c r="T1" s="155"/>
      <c r="U1" s="22"/>
      <c r="V1" s="21"/>
      <c r="W1" s="155" t="s">
        <v>45</v>
      </c>
      <c r="X1" s="155"/>
      <c r="Y1" s="155"/>
      <c r="Z1" s="155"/>
      <c r="AA1" s="155"/>
      <c r="AB1" s="22"/>
      <c r="AC1" s="21"/>
      <c r="AD1" s="155" t="s">
        <v>46</v>
      </c>
      <c r="AE1" s="155"/>
      <c r="AF1" s="155"/>
      <c r="AG1" s="155"/>
      <c r="AH1" s="155"/>
      <c r="AI1" s="22"/>
      <c r="AJ1" s="21"/>
      <c r="AK1" s="155" t="s">
        <v>47</v>
      </c>
      <c r="AL1" s="155"/>
      <c r="AM1" s="155"/>
      <c r="AN1" s="155"/>
      <c r="AO1" s="155"/>
      <c r="AP1" s="22"/>
    </row>
    <row r="2" spans="1:42" x14ac:dyDescent="0.45">
      <c r="A2" s="23" t="s">
        <v>52</v>
      </c>
      <c r="B2" s="2">
        <v>0</v>
      </c>
      <c r="C2" s="2">
        <v>1</v>
      </c>
      <c r="D2" s="3">
        <v>0</v>
      </c>
      <c r="E2" s="3">
        <v>3</v>
      </c>
      <c r="F2" s="4">
        <v>0</v>
      </c>
      <c r="G2" s="24">
        <v>7</v>
      </c>
      <c r="I2" s="2">
        <v>0</v>
      </c>
      <c r="J2" s="2">
        <v>1</v>
      </c>
      <c r="K2" s="3">
        <v>0</v>
      </c>
      <c r="L2" s="3">
        <v>3</v>
      </c>
      <c r="M2" s="4">
        <v>0</v>
      </c>
      <c r="N2" s="24">
        <v>7</v>
      </c>
      <c r="P2" s="2">
        <v>0</v>
      </c>
      <c r="Q2" s="2">
        <v>1</v>
      </c>
      <c r="R2" s="3">
        <v>0</v>
      </c>
      <c r="S2" s="3">
        <v>3</v>
      </c>
      <c r="T2" s="4">
        <v>0</v>
      </c>
      <c r="U2" s="24">
        <v>7</v>
      </c>
      <c r="W2" s="2">
        <v>0</v>
      </c>
      <c r="X2" s="2">
        <v>1</v>
      </c>
      <c r="Y2" s="3">
        <v>0</v>
      </c>
      <c r="Z2" s="3">
        <v>3</v>
      </c>
      <c r="AA2" s="4">
        <v>0</v>
      </c>
      <c r="AB2" s="24">
        <v>7</v>
      </c>
      <c r="AD2" s="2">
        <v>0</v>
      </c>
      <c r="AE2" s="2">
        <v>1</v>
      </c>
      <c r="AF2" s="3">
        <v>0</v>
      </c>
      <c r="AG2" s="3">
        <v>3</v>
      </c>
      <c r="AH2" s="4">
        <v>0</v>
      </c>
      <c r="AI2" s="24">
        <v>7</v>
      </c>
      <c r="AK2" s="2">
        <v>0</v>
      </c>
      <c r="AL2" s="2">
        <v>1</v>
      </c>
      <c r="AM2" s="3">
        <v>0</v>
      </c>
      <c r="AN2" s="3">
        <v>3</v>
      </c>
      <c r="AO2" s="4">
        <v>0</v>
      </c>
      <c r="AP2" s="24">
        <v>7</v>
      </c>
    </row>
    <row r="3" spans="1:42" x14ac:dyDescent="0.45">
      <c r="A3" s="25" t="s">
        <v>51</v>
      </c>
      <c r="F3">
        <v>12123</v>
      </c>
      <c r="G3" s="26">
        <v>9159</v>
      </c>
      <c r="M3">
        <v>32956</v>
      </c>
      <c r="N3" s="26">
        <v>50231</v>
      </c>
      <c r="T3">
        <v>3545</v>
      </c>
      <c r="U3" s="26">
        <v>4560</v>
      </c>
      <c r="AA3">
        <v>13115</v>
      </c>
      <c r="AB3" s="26">
        <v>25147</v>
      </c>
      <c r="AH3">
        <v>23368</v>
      </c>
      <c r="AI3" s="26">
        <v>47447</v>
      </c>
      <c r="AO3">
        <v>12213</v>
      </c>
      <c r="AP3" s="26">
        <v>24045</v>
      </c>
    </row>
    <row r="4" spans="1:42" x14ac:dyDescent="0.45">
      <c r="F4">
        <v>10953</v>
      </c>
      <c r="G4" s="26">
        <v>8871</v>
      </c>
      <c r="M4">
        <v>38758</v>
      </c>
      <c r="N4" s="26">
        <v>52099</v>
      </c>
      <c r="T4">
        <v>3102</v>
      </c>
      <c r="U4" s="26">
        <v>5429</v>
      </c>
      <c r="AA4">
        <v>13720</v>
      </c>
      <c r="AB4" s="26">
        <v>26460</v>
      </c>
      <c r="AH4">
        <v>26202</v>
      </c>
      <c r="AI4" s="26">
        <v>49713</v>
      </c>
      <c r="AO4">
        <v>12253</v>
      </c>
      <c r="AP4" s="26">
        <v>25214</v>
      </c>
    </row>
    <row r="5" spans="1:42" x14ac:dyDescent="0.45">
      <c r="A5" s="27"/>
      <c r="F5">
        <v>10546</v>
      </c>
      <c r="G5" s="26">
        <v>7760</v>
      </c>
      <c r="M5">
        <v>39125</v>
      </c>
      <c r="N5" s="26">
        <v>54196</v>
      </c>
      <c r="P5" s="18"/>
      <c r="Q5" s="18"/>
      <c r="R5" s="18"/>
      <c r="S5" s="18"/>
      <c r="T5" s="18">
        <v>4865</v>
      </c>
      <c r="U5" s="31">
        <v>5671</v>
      </c>
      <c r="V5" s="27"/>
      <c r="W5" s="18"/>
      <c r="X5" s="18"/>
      <c r="AA5">
        <v>14228</v>
      </c>
      <c r="AB5" s="26">
        <v>22193</v>
      </c>
      <c r="AH5">
        <v>20977</v>
      </c>
      <c r="AI5" s="26">
        <v>49246</v>
      </c>
      <c r="AO5">
        <v>14150</v>
      </c>
      <c r="AP5" s="26">
        <v>22528</v>
      </c>
    </row>
    <row r="6" spans="1:42" x14ac:dyDescent="0.45">
      <c r="A6" s="27"/>
      <c r="F6">
        <v>14399</v>
      </c>
      <c r="G6" s="26">
        <v>10701</v>
      </c>
      <c r="M6">
        <v>32890</v>
      </c>
      <c r="N6" s="26">
        <v>51210</v>
      </c>
      <c r="P6" s="18"/>
      <c r="Q6" s="18"/>
      <c r="R6" s="18"/>
      <c r="S6" s="18"/>
      <c r="T6" s="18">
        <v>1245</v>
      </c>
      <c r="U6" s="31">
        <v>6357</v>
      </c>
      <c r="V6" s="27"/>
      <c r="W6" s="18"/>
      <c r="X6" s="18"/>
      <c r="AA6">
        <v>17349</v>
      </c>
      <c r="AB6" s="26">
        <v>21826</v>
      </c>
      <c r="AH6">
        <v>21954</v>
      </c>
      <c r="AI6" s="26">
        <v>45764</v>
      </c>
      <c r="AO6">
        <v>13346</v>
      </c>
      <c r="AP6" s="26">
        <v>21462</v>
      </c>
    </row>
    <row r="7" spans="1:42" x14ac:dyDescent="0.45">
      <c r="A7" s="27"/>
      <c r="F7">
        <v>12336</v>
      </c>
      <c r="G7" s="26">
        <v>9930</v>
      </c>
      <c r="M7">
        <v>20887</v>
      </c>
      <c r="N7" s="26">
        <v>43056</v>
      </c>
      <c r="P7" s="18"/>
      <c r="Q7" s="18"/>
      <c r="R7" s="18"/>
      <c r="S7" s="18"/>
      <c r="T7" s="18">
        <v>2200</v>
      </c>
      <c r="U7" s="31">
        <v>5553</v>
      </c>
      <c r="V7" s="27"/>
      <c r="W7" s="18"/>
      <c r="X7" s="18"/>
      <c r="AA7">
        <v>5522</v>
      </c>
      <c r="AB7" s="26">
        <v>17566</v>
      </c>
    </row>
    <row r="8" spans="1:42" x14ac:dyDescent="0.45">
      <c r="A8" s="27"/>
      <c r="F8">
        <v>15410</v>
      </c>
      <c r="G8" s="26">
        <v>10969</v>
      </c>
      <c r="M8">
        <v>29403</v>
      </c>
      <c r="N8" s="26">
        <v>37844</v>
      </c>
      <c r="P8" s="18"/>
      <c r="Q8" s="18"/>
      <c r="R8" s="18"/>
      <c r="S8" s="18"/>
      <c r="T8" s="18">
        <v>2569</v>
      </c>
      <c r="U8" s="31">
        <v>5575</v>
      </c>
      <c r="V8" s="27"/>
      <c r="W8" s="18"/>
      <c r="X8" s="18"/>
      <c r="AA8">
        <v>6084</v>
      </c>
      <c r="AB8" s="26">
        <v>14107</v>
      </c>
    </row>
    <row r="9" spans="1:42" x14ac:dyDescent="0.45">
      <c r="A9" s="27"/>
      <c r="F9">
        <v>12626</v>
      </c>
      <c r="G9" s="26">
        <v>7554</v>
      </c>
      <c r="M9">
        <v>27982</v>
      </c>
      <c r="N9" s="26">
        <v>41968</v>
      </c>
      <c r="P9" s="18"/>
      <c r="Q9" s="18"/>
      <c r="R9" s="18"/>
      <c r="S9" s="18"/>
      <c r="T9" s="18">
        <v>3160</v>
      </c>
      <c r="U9" s="31">
        <v>4293</v>
      </c>
      <c r="V9" s="27"/>
      <c r="W9" s="18"/>
      <c r="X9" s="18"/>
      <c r="AA9">
        <v>8188</v>
      </c>
      <c r="AB9" s="26">
        <v>9750</v>
      </c>
    </row>
    <row r="10" spans="1:42" x14ac:dyDescent="0.45">
      <c r="A10" s="27"/>
      <c r="F10">
        <v>18195</v>
      </c>
      <c r="G10" s="26">
        <v>10904</v>
      </c>
      <c r="M10">
        <v>28167</v>
      </c>
      <c r="N10" s="26">
        <v>41611</v>
      </c>
      <c r="P10" s="18"/>
      <c r="Q10" s="18"/>
      <c r="R10" s="18"/>
      <c r="S10" s="18"/>
      <c r="T10" s="18">
        <v>3149</v>
      </c>
      <c r="U10" s="31">
        <v>5696</v>
      </c>
      <c r="V10" s="27"/>
      <c r="W10" s="18"/>
      <c r="X10" s="18"/>
      <c r="AA10">
        <v>9383</v>
      </c>
      <c r="AB10" s="26">
        <v>13897</v>
      </c>
    </row>
    <row r="11" spans="1:42" x14ac:dyDescent="0.45">
      <c r="A11" s="27"/>
      <c r="F11">
        <v>4320</v>
      </c>
      <c r="P11" s="18"/>
      <c r="Q11" s="18"/>
      <c r="R11" s="18"/>
      <c r="S11" s="18"/>
      <c r="T11" s="18"/>
      <c r="U11" s="31"/>
      <c r="V11" s="27"/>
      <c r="W11" s="18"/>
      <c r="X11" s="18"/>
    </row>
    <row r="12" spans="1:42" x14ac:dyDescent="0.45">
      <c r="A12" s="27"/>
      <c r="F12">
        <v>6370</v>
      </c>
      <c r="P12" s="18"/>
      <c r="Q12" s="18"/>
      <c r="R12" s="18"/>
      <c r="S12" s="18"/>
      <c r="T12" s="18"/>
      <c r="U12" s="31"/>
      <c r="V12" s="27"/>
      <c r="W12" s="18"/>
      <c r="X12" s="18"/>
    </row>
    <row r="13" spans="1:42" x14ac:dyDescent="0.45">
      <c r="A13" s="27"/>
      <c r="P13" s="18"/>
      <c r="Q13" s="18"/>
      <c r="R13" s="18"/>
      <c r="S13" s="18"/>
      <c r="T13" s="18"/>
      <c r="U13" s="31"/>
      <c r="V13" s="27"/>
      <c r="W13" s="18"/>
      <c r="X13" s="18"/>
    </row>
    <row r="14" spans="1:42" x14ac:dyDescent="0.45">
      <c r="A14" s="28" t="s">
        <v>2</v>
      </c>
      <c r="B14">
        <v>32800</v>
      </c>
      <c r="C14">
        <v>34003</v>
      </c>
      <c r="I14">
        <v>11248</v>
      </c>
      <c r="J14">
        <v>12669</v>
      </c>
      <c r="P14" s="16"/>
      <c r="Q14" s="16"/>
      <c r="R14" s="16"/>
      <c r="S14" s="16"/>
      <c r="T14" s="16"/>
      <c r="U14" s="32"/>
      <c r="V14" s="36"/>
      <c r="W14" s="16"/>
      <c r="X14" s="16"/>
    </row>
    <row r="15" spans="1:42" x14ac:dyDescent="0.45">
      <c r="A15" s="28"/>
      <c r="B15">
        <v>26510</v>
      </c>
      <c r="C15">
        <v>24860</v>
      </c>
      <c r="I15">
        <v>12438</v>
      </c>
      <c r="J15">
        <v>15241</v>
      </c>
      <c r="P15" s="16"/>
      <c r="Q15" s="16"/>
      <c r="R15" s="16"/>
      <c r="S15" s="16"/>
      <c r="T15" s="16"/>
      <c r="U15" s="32"/>
      <c r="V15" s="36"/>
      <c r="W15" s="16"/>
      <c r="X15" s="16"/>
    </row>
    <row r="16" spans="1:42" x14ac:dyDescent="0.45">
      <c r="A16" s="28"/>
      <c r="B16">
        <v>19301</v>
      </c>
      <c r="C16">
        <v>21010</v>
      </c>
      <c r="I16">
        <v>14961</v>
      </c>
      <c r="J16">
        <v>17862</v>
      </c>
      <c r="P16" s="16"/>
      <c r="Q16" s="16"/>
      <c r="R16" s="16"/>
      <c r="S16" s="16"/>
      <c r="T16" s="16"/>
      <c r="U16" s="32"/>
      <c r="V16" s="36"/>
      <c r="W16" s="16"/>
      <c r="X16" s="16"/>
    </row>
    <row r="17" spans="1:33" x14ac:dyDescent="0.45">
      <c r="A17" s="28"/>
      <c r="B17">
        <v>13732</v>
      </c>
      <c r="C17">
        <v>14086</v>
      </c>
      <c r="I17">
        <v>23096</v>
      </c>
      <c r="J17">
        <v>27410</v>
      </c>
      <c r="P17" s="16"/>
      <c r="Q17" s="16"/>
      <c r="R17" s="16"/>
      <c r="S17" s="16"/>
      <c r="T17" s="16"/>
      <c r="U17" s="32"/>
      <c r="V17" s="36"/>
      <c r="W17" s="16"/>
      <c r="X17" s="16"/>
    </row>
    <row r="18" spans="1:33" x14ac:dyDescent="0.45">
      <c r="A18" s="28"/>
      <c r="P18" s="16"/>
      <c r="Q18" s="16"/>
      <c r="R18" s="16"/>
      <c r="S18" s="16"/>
      <c r="T18" s="16"/>
      <c r="U18" s="32"/>
      <c r="V18" s="36"/>
      <c r="W18" s="16"/>
      <c r="X18" s="16"/>
    </row>
    <row r="19" spans="1:33" x14ac:dyDescent="0.45">
      <c r="A19" s="28" t="s">
        <v>4</v>
      </c>
      <c r="B19">
        <v>20862</v>
      </c>
      <c r="C19">
        <v>21010</v>
      </c>
      <c r="D19">
        <v>44656</v>
      </c>
      <c r="E19">
        <v>17696</v>
      </c>
      <c r="I19">
        <v>9074</v>
      </c>
      <c r="J19">
        <v>9054</v>
      </c>
      <c r="K19">
        <v>13265</v>
      </c>
      <c r="L19">
        <v>19854</v>
      </c>
      <c r="P19" s="16"/>
      <c r="Q19" s="16"/>
      <c r="R19" s="16"/>
      <c r="S19" s="16"/>
      <c r="T19" s="16"/>
      <c r="U19" s="32"/>
      <c r="V19" s="36"/>
      <c r="W19" s="16"/>
      <c r="X19" s="16"/>
    </row>
    <row r="20" spans="1:33" x14ac:dyDescent="0.45">
      <c r="A20" s="28"/>
      <c r="B20">
        <v>10483</v>
      </c>
      <c r="C20">
        <v>9156</v>
      </c>
      <c r="D20">
        <v>8299</v>
      </c>
      <c r="E20">
        <v>8208</v>
      </c>
      <c r="I20">
        <v>13174</v>
      </c>
      <c r="J20">
        <v>10675</v>
      </c>
      <c r="K20">
        <v>23706</v>
      </c>
      <c r="L20">
        <v>31189</v>
      </c>
      <c r="P20" s="16"/>
      <c r="Q20" s="16"/>
      <c r="R20" s="16"/>
      <c r="S20" s="16"/>
      <c r="T20" s="16"/>
      <c r="U20" s="32"/>
      <c r="V20" s="36"/>
      <c r="W20" s="16"/>
      <c r="X20" s="16"/>
    </row>
    <row r="21" spans="1:33" x14ac:dyDescent="0.45">
      <c r="A21" s="28"/>
      <c r="P21" s="16"/>
      <c r="Q21" s="16"/>
      <c r="R21" s="16"/>
      <c r="S21" s="16"/>
      <c r="T21" s="16"/>
      <c r="U21" s="32"/>
      <c r="V21" s="36"/>
      <c r="W21" s="16"/>
      <c r="X21" s="16"/>
    </row>
    <row r="22" spans="1:33" x14ac:dyDescent="0.45">
      <c r="A22" s="28" t="s">
        <v>5</v>
      </c>
      <c r="B22">
        <v>19714</v>
      </c>
      <c r="C22">
        <v>15709</v>
      </c>
      <c r="I22">
        <v>25217</v>
      </c>
      <c r="J22">
        <v>21010</v>
      </c>
      <c r="P22" s="16"/>
      <c r="Q22" s="16"/>
      <c r="R22" s="16"/>
      <c r="S22" s="16"/>
      <c r="T22" s="16"/>
      <c r="U22" s="32"/>
      <c r="V22" s="36"/>
      <c r="W22" s="16"/>
      <c r="X22" s="16"/>
    </row>
    <row r="23" spans="1:33" x14ac:dyDescent="0.45">
      <c r="A23" s="28"/>
      <c r="B23">
        <v>23763</v>
      </c>
      <c r="C23">
        <v>23763</v>
      </c>
      <c r="D23">
        <v>15746</v>
      </c>
      <c r="E23">
        <v>12101</v>
      </c>
      <c r="I23">
        <v>14086</v>
      </c>
      <c r="J23">
        <v>12815</v>
      </c>
      <c r="K23">
        <v>12046</v>
      </c>
      <c r="L23">
        <v>20813</v>
      </c>
      <c r="P23" s="16"/>
      <c r="Q23" s="16"/>
      <c r="R23" s="16"/>
      <c r="S23" s="16"/>
      <c r="T23" s="16"/>
      <c r="U23" s="32"/>
      <c r="V23" s="36"/>
      <c r="W23" s="16"/>
      <c r="X23" s="16"/>
    </row>
    <row r="24" spans="1:33" x14ac:dyDescent="0.45">
      <c r="A24" s="28"/>
      <c r="B24">
        <v>22716</v>
      </c>
      <c r="C24">
        <v>18764</v>
      </c>
      <c r="D24">
        <v>19995</v>
      </c>
      <c r="E24">
        <v>12640</v>
      </c>
      <c r="I24">
        <v>19211</v>
      </c>
      <c r="J24">
        <v>15893</v>
      </c>
      <c r="K24">
        <v>23650</v>
      </c>
      <c r="L24">
        <v>26321</v>
      </c>
      <c r="P24" s="16"/>
      <c r="Q24" s="16"/>
      <c r="R24" s="16"/>
      <c r="S24" s="16"/>
      <c r="T24" s="16"/>
      <c r="U24" s="32"/>
      <c r="V24" s="36"/>
      <c r="W24" s="16"/>
      <c r="X24" s="16"/>
    </row>
    <row r="25" spans="1:33" x14ac:dyDescent="0.45">
      <c r="A25" s="28"/>
      <c r="P25" s="16"/>
      <c r="Q25" s="16"/>
      <c r="R25" s="16"/>
      <c r="S25" s="16"/>
      <c r="T25" s="16"/>
      <c r="U25" s="32"/>
      <c r="V25" s="36"/>
      <c r="W25" s="16"/>
      <c r="X25" s="16"/>
    </row>
    <row r="26" spans="1:33" x14ac:dyDescent="0.45">
      <c r="A26" s="28" t="s">
        <v>48</v>
      </c>
      <c r="B26">
        <v>7197</v>
      </c>
      <c r="C26">
        <v>10202</v>
      </c>
      <c r="D26">
        <v>7197</v>
      </c>
      <c r="E26">
        <v>8763</v>
      </c>
      <c r="I26">
        <v>6064</v>
      </c>
      <c r="J26">
        <v>5888</v>
      </c>
      <c r="K26">
        <v>6064</v>
      </c>
      <c r="L26">
        <v>6191</v>
      </c>
      <c r="P26" s="16"/>
      <c r="Q26" s="16"/>
      <c r="R26" s="16"/>
      <c r="S26" s="16"/>
      <c r="T26" s="16"/>
      <c r="U26" s="32"/>
      <c r="V26" s="36"/>
      <c r="W26" s="16"/>
      <c r="X26" s="16"/>
    </row>
    <row r="27" spans="1:33" x14ac:dyDescent="0.45">
      <c r="A27" s="28"/>
      <c r="B27">
        <v>8501</v>
      </c>
      <c r="C27">
        <v>8437</v>
      </c>
      <c r="D27">
        <v>8501</v>
      </c>
      <c r="E27">
        <v>7430</v>
      </c>
      <c r="I27">
        <v>5327</v>
      </c>
      <c r="J27">
        <v>8917</v>
      </c>
      <c r="K27">
        <v>5327</v>
      </c>
      <c r="L27">
        <v>10459</v>
      </c>
      <c r="P27" s="16"/>
      <c r="Q27" s="16"/>
      <c r="R27" s="16"/>
      <c r="S27" s="16"/>
      <c r="T27" s="16"/>
      <c r="U27" s="32"/>
      <c r="V27" s="36"/>
      <c r="W27" s="16"/>
      <c r="X27" s="16"/>
      <c r="AD27">
        <v>25267</v>
      </c>
      <c r="AE27">
        <v>28726</v>
      </c>
      <c r="AF27">
        <v>25267</v>
      </c>
      <c r="AG27">
        <v>25340</v>
      </c>
    </row>
    <row r="28" spans="1:33" x14ac:dyDescent="0.45">
      <c r="A28" s="28"/>
      <c r="B28">
        <v>3150</v>
      </c>
      <c r="C28">
        <v>3288</v>
      </c>
      <c r="D28">
        <v>3150</v>
      </c>
      <c r="E28">
        <v>2693</v>
      </c>
      <c r="I28">
        <v>3526</v>
      </c>
      <c r="J28">
        <v>4096</v>
      </c>
      <c r="K28">
        <v>3526</v>
      </c>
      <c r="L28">
        <v>4573</v>
      </c>
      <c r="P28" s="16"/>
      <c r="Q28" s="16"/>
      <c r="R28" s="16"/>
      <c r="S28" s="16"/>
      <c r="T28" s="16"/>
      <c r="U28" s="32"/>
      <c r="V28" s="36"/>
      <c r="W28" s="16">
        <v>4906</v>
      </c>
      <c r="X28" s="16">
        <v>6095</v>
      </c>
      <c r="Y28">
        <v>4906</v>
      </c>
      <c r="Z28">
        <v>6979</v>
      </c>
      <c r="AD28">
        <v>16065</v>
      </c>
      <c r="AE28">
        <v>20588</v>
      </c>
      <c r="AF28">
        <v>16065</v>
      </c>
      <c r="AG28">
        <v>16518</v>
      </c>
    </row>
    <row r="29" spans="1:33" x14ac:dyDescent="0.45">
      <c r="A29" s="28"/>
      <c r="B29">
        <v>3168</v>
      </c>
      <c r="C29">
        <v>4751</v>
      </c>
      <c r="D29">
        <v>3168</v>
      </c>
      <c r="E29">
        <v>2035</v>
      </c>
      <c r="I29">
        <v>3302</v>
      </c>
      <c r="J29">
        <v>4573</v>
      </c>
      <c r="K29">
        <v>3302</v>
      </c>
      <c r="L29">
        <v>4154</v>
      </c>
      <c r="P29" s="16"/>
      <c r="Q29" s="16"/>
      <c r="R29" s="16"/>
      <c r="S29" s="16"/>
      <c r="T29" s="16"/>
      <c r="U29" s="32"/>
      <c r="V29" s="36"/>
      <c r="W29" s="16">
        <v>4459</v>
      </c>
      <c r="X29" s="16">
        <v>5378</v>
      </c>
      <c r="Y29">
        <v>4459</v>
      </c>
      <c r="Z29">
        <v>5018</v>
      </c>
      <c r="AD29">
        <v>15823</v>
      </c>
      <c r="AE29">
        <v>28399</v>
      </c>
      <c r="AF29">
        <v>15823</v>
      </c>
      <c r="AG29">
        <v>16228</v>
      </c>
    </row>
    <row r="30" spans="1:33" x14ac:dyDescent="0.45">
      <c r="A30" s="28"/>
      <c r="B30">
        <v>2777</v>
      </c>
      <c r="C30">
        <v>3755</v>
      </c>
      <c r="D30">
        <v>2777</v>
      </c>
      <c r="E30">
        <v>6042</v>
      </c>
      <c r="I30">
        <v>7731</v>
      </c>
      <c r="J30">
        <v>9633</v>
      </c>
      <c r="K30">
        <v>7731</v>
      </c>
      <c r="L30">
        <v>14126</v>
      </c>
      <c r="P30" s="16"/>
      <c r="Q30" s="16"/>
      <c r="R30" s="16"/>
      <c r="S30" s="16"/>
      <c r="T30" s="16"/>
      <c r="U30" s="32"/>
      <c r="V30" s="36"/>
      <c r="W30" s="16">
        <v>3608</v>
      </c>
      <c r="X30" s="16">
        <v>4558</v>
      </c>
      <c r="Y30">
        <v>3608</v>
      </c>
      <c r="Z30">
        <v>5410</v>
      </c>
    </row>
    <row r="31" spans="1:33" x14ac:dyDescent="0.45">
      <c r="A31" s="28"/>
      <c r="B31">
        <v>4507</v>
      </c>
      <c r="C31">
        <v>7768</v>
      </c>
      <c r="D31">
        <v>4507</v>
      </c>
      <c r="E31">
        <v>8101</v>
      </c>
      <c r="I31">
        <v>4162</v>
      </c>
      <c r="J31">
        <v>5393</v>
      </c>
      <c r="K31">
        <v>4162</v>
      </c>
      <c r="L31">
        <v>4520</v>
      </c>
      <c r="P31" s="16"/>
      <c r="Q31" s="16"/>
      <c r="R31" s="16"/>
      <c r="S31" s="16"/>
      <c r="T31" s="16"/>
      <c r="U31" s="32"/>
      <c r="V31" s="36"/>
      <c r="W31" s="16">
        <v>3282</v>
      </c>
      <c r="X31" s="16">
        <v>4279</v>
      </c>
      <c r="Y31">
        <v>3282</v>
      </c>
      <c r="Z31">
        <v>4642</v>
      </c>
      <c r="AD31">
        <v>24551</v>
      </c>
      <c r="AE31">
        <v>26864</v>
      </c>
      <c r="AF31">
        <v>24551</v>
      </c>
      <c r="AG31">
        <v>29733</v>
      </c>
    </row>
    <row r="32" spans="1:33" x14ac:dyDescent="0.45">
      <c r="A32" s="28"/>
      <c r="B32">
        <v>3642</v>
      </c>
      <c r="C32">
        <v>7104</v>
      </c>
      <c r="D32">
        <v>3642</v>
      </c>
      <c r="E32">
        <v>5771</v>
      </c>
      <c r="I32">
        <v>5908</v>
      </c>
      <c r="J32">
        <v>8840</v>
      </c>
      <c r="K32">
        <v>5908</v>
      </c>
      <c r="L32">
        <v>7892</v>
      </c>
      <c r="P32" s="16">
        <v>3282</v>
      </c>
      <c r="Q32" s="16">
        <v>4082</v>
      </c>
      <c r="R32" s="16">
        <v>3282</v>
      </c>
      <c r="S32" s="16">
        <v>5334</v>
      </c>
      <c r="T32" s="16"/>
      <c r="U32" s="32"/>
      <c r="V32" s="36"/>
      <c r="W32" s="16">
        <v>5712</v>
      </c>
      <c r="X32" s="16">
        <v>8634</v>
      </c>
      <c r="Y32">
        <v>5712</v>
      </c>
      <c r="Z32">
        <v>6919</v>
      </c>
    </row>
    <row r="33" spans="1:42" x14ac:dyDescent="0.45">
      <c r="A33" s="28"/>
      <c r="B33">
        <v>3351</v>
      </c>
      <c r="C33">
        <v>4490</v>
      </c>
      <c r="D33">
        <v>3351</v>
      </c>
      <c r="E33">
        <v>4961</v>
      </c>
      <c r="I33">
        <v>6119</v>
      </c>
      <c r="J33">
        <v>7064</v>
      </c>
      <c r="K33">
        <v>6119</v>
      </c>
      <c r="L33">
        <v>8998</v>
      </c>
      <c r="P33" s="16">
        <v>3216</v>
      </c>
      <c r="Q33" s="16">
        <v>3952</v>
      </c>
      <c r="R33" s="16">
        <v>3216</v>
      </c>
      <c r="S33" s="16">
        <v>4317</v>
      </c>
      <c r="T33" s="16"/>
      <c r="U33" s="32"/>
      <c r="V33" s="36"/>
      <c r="W33" s="16">
        <v>3403</v>
      </c>
      <c r="X33" s="16">
        <v>4989</v>
      </c>
      <c r="Y33">
        <v>3403</v>
      </c>
      <c r="Z33">
        <v>5521</v>
      </c>
      <c r="AD33">
        <v>27669</v>
      </c>
      <c r="AE33">
        <v>22469</v>
      </c>
      <c r="AF33">
        <v>27669</v>
      </c>
      <c r="AG33">
        <v>77746</v>
      </c>
    </row>
    <row r="34" spans="1:42" x14ac:dyDescent="0.45">
      <c r="A34" s="28"/>
      <c r="P34" s="16"/>
      <c r="Q34" s="16"/>
      <c r="R34" s="16"/>
      <c r="S34" s="16"/>
      <c r="T34" s="16"/>
      <c r="U34" s="32"/>
      <c r="V34" s="36"/>
      <c r="W34" s="16"/>
      <c r="X34" s="16"/>
    </row>
    <row r="35" spans="1:42" x14ac:dyDescent="0.45">
      <c r="A35" s="28" t="s">
        <v>49</v>
      </c>
      <c r="B35">
        <v>27220</v>
      </c>
      <c r="C35">
        <v>20612</v>
      </c>
      <c r="I35">
        <v>5902</v>
      </c>
      <c r="J35">
        <v>6339</v>
      </c>
      <c r="P35" s="16">
        <v>2508</v>
      </c>
      <c r="Q35" s="16">
        <v>2453</v>
      </c>
      <c r="R35" s="16"/>
      <c r="S35" s="16"/>
      <c r="T35" s="16"/>
      <c r="U35" s="32"/>
      <c r="V35" s="36"/>
      <c r="W35" s="16">
        <v>3663</v>
      </c>
      <c r="X35" s="16">
        <v>3889</v>
      </c>
      <c r="AD35">
        <v>8532</v>
      </c>
      <c r="AE35">
        <v>8246</v>
      </c>
      <c r="AK35">
        <v>6016</v>
      </c>
      <c r="AL35">
        <v>6150</v>
      </c>
    </row>
    <row r="36" spans="1:42" x14ac:dyDescent="0.45">
      <c r="A36" s="28"/>
      <c r="B36">
        <v>28403</v>
      </c>
      <c r="C36">
        <v>18895</v>
      </c>
      <c r="I36">
        <v>4702</v>
      </c>
      <c r="J36">
        <v>5350</v>
      </c>
      <c r="P36" s="16">
        <v>5468</v>
      </c>
      <c r="Q36" s="16">
        <v>5774</v>
      </c>
      <c r="R36" s="16"/>
      <c r="S36" s="16"/>
      <c r="T36" s="16"/>
      <c r="U36" s="32"/>
      <c r="V36" s="36"/>
      <c r="W36" s="16">
        <v>2423</v>
      </c>
      <c r="X36" s="16">
        <v>3444</v>
      </c>
      <c r="AD36">
        <v>5603</v>
      </c>
      <c r="AE36">
        <v>7164</v>
      </c>
      <c r="AK36">
        <v>4229</v>
      </c>
      <c r="AL36">
        <v>5028</v>
      </c>
    </row>
    <row r="37" spans="1:42" x14ac:dyDescent="0.45">
      <c r="A37" s="28"/>
      <c r="B37">
        <v>10158</v>
      </c>
      <c r="C37">
        <v>8980</v>
      </c>
      <c r="I37">
        <v>7045</v>
      </c>
      <c r="J37">
        <v>7749</v>
      </c>
      <c r="P37" s="16">
        <v>2616</v>
      </c>
      <c r="Q37" s="16">
        <v>2546</v>
      </c>
      <c r="R37" s="16"/>
      <c r="S37" s="16"/>
      <c r="T37" s="16"/>
      <c r="U37" s="32"/>
      <c r="V37" s="36"/>
      <c r="W37" s="16">
        <v>5350</v>
      </c>
      <c r="X37" s="16">
        <v>7706</v>
      </c>
      <c r="AD37">
        <v>8411</v>
      </c>
      <c r="AE37">
        <v>25539</v>
      </c>
      <c r="AK37">
        <v>7577</v>
      </c>
      <c r="AL37">
        <v>10794</v>
      </c>
    </row>
    <row r="38" spans="1:42" x14ac:dyDescent="0.45">
      <c r="A38" s="28"/>
      <c r="B38">
        <v>33491</v>
      </c>
      <c r="C38">
        <v>25616</v>
      </c>
      <c r="I38">
        <v>5806</v>
      </c>
      <c r="J38">
        <v>5603</v>
      </c>
      <c r="P38" s="16">
        <v>5603</v>
      </c>
      <c r="Q38" s="16">
        <v>4677</v>
      </c>
      <c r="R38" s="16"/>
      <c r="S38" s="16"/>
      <c r="T38" s="16"/>
      <c r="U38" s="32"/>
      <c r="V38" s="36"/>
      <c r="W38" s="16">
        <v>2496</v>
      </c>
      <c r="X38" s="16">
        <v>2743</v>
      </c>
      <c r="AD38">
        <v>6870</v>
      </c>
      <c r="AE38">
        <v>5438</v>
      </c>
      <c r="AK38">
        <v>7224</v>
      </c>
      <c r="AL38">
        <v>6392</v>
      </c>
    </row>
    <row r="39" spans="1:42" x14ac:dyDescent="0.45">
      <c r="A39" s="28"/>
      <c r="B39">
        <v>26008</v>
      </c>
      <c r="C39">
        <v>16619</v>
      </c>
      <c r="I39">
        <v>5069</v>
      </c>
      <c r="J39">
        <v>5774</v>
      </c>
      <c r="P39" s="16">
        <v>5222</v>
      </c>
      <c r="Q39" s="16">
        <v>4034</v>
      </c>
      <c r="R39" s="16"/>
      <c r="S39" s="16"/>
      <c r="T39" s="16"/>
      <c r="U39" s="32"/>
      <c r="V39" s="36"/>
      <c r="W39" s="16">
        <v>1777</v>
      </c>
      <c r="X39" s="16">
        <v>2058</v>
      </c>
      <c r="AD39">
        <v>6909</v>
      </c>
      <c r="AE39">
        <v>6663</v>
      </c>
      <c r="AK39">
        <v>6590</v>
      </c>
      <c r="AL39">
        <v>6645</v>
      </c>
    </row>
    <row r="40" spans="1:42" x14ac:dyDescent="0.45">
      <c r="A40" s="28"/>
      <c r="B40">
        <v>25461</v>
      </c>
      <c r="C40">
        <v>14122</v>
      </c>
      <c r="I40">
        <v>6535</v>
      </c>
      <c r="J40">
        <v>6909</v>
      </c>
      <c r="P40" s="16">
        <v>3198</v>
      </c>
      <c r="Q40" s="16">
        <v>3417</v>
      </c>
      <c r="R40" s="16"/>
      <c r="S40" s="16"/>
      <c r="T40" s="16"/>
      <c r="U40" s="32"/>
      <c r="V40" s="36"/>
      <c r="W40" s="16">
        <v>2324</v>
      </c>
      <c r="X40" s="16">
        <v>2729</v>
      </c>
      <c r="AD40">
        <v>8929</v>
      </c>
      <c r="AE40">
        <v>9729</v>
      </c>
      <c r="AK40">
        <v>7771</v>
      </c>
      <c r="AL40">
        <v>8039</v>
      </c>
    </row>
    <row r="41" spans="1:42" x14ac:dyDescent="0.45">
      <c r="A41" s="28"/>
      <c r="P41" s="16"/>
      <c r="Q41" s="16"/>
      <c r="R41" s="16"/>
      <c r="S41" s="16"/>
      <c r="T41" s="16"/>
      <c r="U41" s="32"/>
      <c r="V41" s="36"/>
      <c r="W41" s="16"/>
      <c r="X41" s="16"/>
    </row>
    <row r="42" spans="1:42" x14ac:dyDescent="0.45">
      <c r="A42" s="28" t="s">
        <v>8</v>
      </c>
      <c r="B42">
        <v>8099</v>
      </c>
      <c r="C42">
        <v>7479</v>
      </c>
      <c r="F42">
        <v>8099</v>
      </c>
      <c r="G42" s="26">
        <v>5224</v>
      </c>
      <c r="P42" s="16">
        <v>1302</v>
      </c>
      <c r="Q42" s="16">
        <v>1421</v>
      </c>
      <c r="R42" s="16"/>
      <c r="S42" s="16"/>
      <c r="T42" s="16">
        <v>1302</v>
      </c>
      <c r="U42" s="32">
        <v>1459</v>
      </c>
      <c r="V42" s="36"/>
      <c r="W42" s="16">
        <v>1159</v>
      </c>
      <c r="X42" s="16">
        <v>1292</v>
      </c>
      <c r="AA42">
        <v>1159</v>
      </c>
      <c r="AB42" s="26">
        <v>2052</v>
      </c>
      <c r="AD42">
        <v>6335</v>
      </c>
      <c r="AE42">
        <v>6733</v>
      </c>
      <c r="AH42">
        <v>6335</v>
      </c>
      <c r="AI42" s="26">
        <v>7333</v>
      </c>
      <c r="AK42">
        <v>580</v>
      </c>
      <c r="AL42">
        <v>561</v>
      </c>
      <c r="AO42">
        <v>580</v>
      </c>
      <c r="AP42" s="26">
        <v>730</v>
      </c>
    </row>
    <row r="43" spans="1:42" x14ac:dyDescent="0.45">
      <c r="A43" s="28"/>
      <c r="B43">
        <v>6404</v>
      </c>
      <c r="C43">
        <v>5874</v>
      </c>
      <c r="F43">
        <v>6404</v>
      </c>
      <c r="G43" s="26">
        <v>4862</v>
      </c>
      <c r="P43" s="16">
        <v>1280</v>
      </c>
      <c r="Q43" s="16">
        <v>1413</v>
      </c>
      <c r="R43" s="16"/>
      <c r="S43" s="16"/>
      <c r="T43" s="16">
        <v>1280</v>
      </c>
      <c r="U43" s="32">
        <v>1402</v>
      </c>
      <c r="V43" s="36"/>
      <c r="W43" s="16">
        <v>1434</v>
      </c>
      <c r="X43" s="16">
        <v>1725</v>
      </c>
      <c r="AA43">
        <v>1434</v>
      </c>
      <c r="AB43" s="26">
        <v>2305</v>
      </c>
      <c r="AD43">
        <v>5474</v>
      </c>
      <c r="AE43">
        <v>9449</v>
      </c>
      <c r="AH43">
        <v>5474</v>
      </c>
      <c r="AI43" s="26">
        <v>14550</v>
      </c>
      <c r="AK43">
        <v>647</v>
      </c>
      <c r="AL43">
        <v>695</v>
      </c>
      <c r="AO43">
        <v>647</v>
      </c>
      <c r="AP43" s="26">
        <v>735</v>
      </c>
    </row>
    <row r="44" spans="1:42" x14ac:dyDescent="0.45">
      <c r="A44" s="28"/>
      <c r="B44">
        <v>9136</v>
      </c>
      <c r="C44">
        <v>7003</v>
      </c>
      <c r="F44">
        <v>9136</v>
      </c>
      <c r="G44" s="26">
        <v>7612</v>
      </c>
      <c r="P44" s="16">
        <v>791</v>
      </c>
      <c r="Q44" s="16">
        <v>943</v>
      </c>
      <c r="R44" s="16"/>
      <c r="S44" s="16"/>
      <c r="T44" s="16">
        <v>791</v>
      </c>
      <c r="U44" s="32">
        <v>1159</v>
      </c>
      <c r="V44" s="36"/>
      <c r="W44" s="16">
        <v>826</v>
      </c>
      <c r="X44" s="16">
        <v>1147</v>
      </c>
      <c r="AA44">
        <v>826</v>
      </c>
      <c r="AB44" s="26">
        <v>1475</v>
      </c>
      <c r="AD44">
        <v>4614</v>
      </c>
      <c r="AE44">
        <v>3325</v>
      </c>
      <c r="AH44">
        <v>4614</v>
      </c>
      <c r="AI44" s="26">
        <v>3386</v>
      </c>
      <c r="AK44">
        <v>465</v>
      </c>
      <c r="AL44">
        <v>552</v>
      </c>
      <c r="AO44">
        <v>465</v>
      </c>
      <c r="AP44" s="26">
        <v>700</v>
      </c>
    </row>
    <row r="45" spans="1:42" x14ac:dyDescent="0.45">
      <c r="A45" s="28"/>
      <c r="B45">
        <v>6213</v>
      </c>
      <c r="C45">
        <v>5521</v>
      </c>
      <c r="F45">
        <v>6213</v>
      </c>
      <c r="G45" s="26">
        <v>4219</v>
      </c>
      <c r="P45" s="16">
        <v>1159</v>
      </c>
      <c r="Q45" s="16">
        <v>1190</v>
      </c>
      <c r="R45" s="16"/>
      <c r="S45" s="16"/>
      <c r="T45" s="16">
        <v>1159</v>
      </c>
      <c r="U45" s="32">
        <v>1195</v>
      </c>
      <c r="V45" s="36"/>
      <c r="W45" s="16">
        <v>1163</v>
      </c>
      <c r="X45" s="16">
        <v>1230</v>
      </c>
      <c r="AA45">
        <v>1163</v>
      </c>
      <c r="AB45" s="26">
        <v>1870</v>
      </c>
      <c r="AD45">
        <v>3800</v>
      </c>
      <c r="AE45">
        <v>4202</v>
      </c>
      <c r="AH45">
        <v>3800</v>
      </c>
      <c r="AI45" s="26">
        <v>5291</v>
      </c>
      <c r="AK45">
        <v>518</v>
      </c>
      <c r="AL45">
        <v>538</v>
      </c>
      <c r="AO45">
        <v>518</v>
      </c>
      <c r="AP45" s="26">
        <v>616</v>
      </c>
    </row>
    <row r="46" spans="1:42" x14ac:dyDescent="0.45">
      <c r="A46" s="28"/>
      <c r="B46">
        <v>5664</v>
      </c>
      <c r="C46">
        <v>6226</v>
      </c>
      <c r="F46">
        <v>5664</v>
      </c>
      <c r="G46" s="26">
        <v>4176</v>
      </c>
      <c r="P46" s="16">
        <v>1086</v>
      </c>
      <c r="Q46" s="16">
        <v>1244</v>
      </c>
      <c r="R46" s="16"/>
      <c r="S46" s="16"/>
      <c r="T46" s="16">
        <v>1086</v>
      </c>
      <c r="U46" s="32">
        <v>1053</v>
      </c>
      <c r="V46" s="36"/>
      <c r="W46" s="16">
        <v>1179</v>
      </c>
      <c r="X46" s="16">
        <v>1174</v>
      </c>
      <c r="Y46" s="16"/>
      <c r="Z46" s="16"/>
      <c r="AA46">
        <v>1179</v>
      </c>
      <c r="AB46" s="26">
        <v>1777</v>
      </c>
      <c r="AD46">
        <v>3266</v>
      </c>
      <c r="AE46">
        <v>3077</v>
      </c>
      <c r="AH46">
        <v>3266</v>
      </c>
      <c r="AI46" s="26">
        <v>2940</v>
      </c>
      <c r="AK46">
        <v>510</v>
      </c>
      <c r="AL46">
        <v>515</v>
      </c>
      <c r="AO46">
        <v>510</v>
      </c>
      <c r="AP46" s="26">
        <v>576</v>
      </c>
    </row>
    <row r="47" spans="1:42" x14ac:dyDescent="0.45">
      <c r="A47" s="28"/>
      <c r="B47">
        <v>6133</v>
      </c>
      <c r="C47">
        <v>7221</v>
      </c>
      <c r="F47">
        <v>6133</v>
      </c>
      <c r="G47" s="26">
        <v>5837</v>
      </c>
      <c r="P47" s="16">
        <v>882</v>
      </c>
      <c r="Q47" s="16">
        <v>931</v>
      </c>
      <c r="R47" s="16"/>
      <c r="S47" s="16"/>
      <c r="T47" s="16">
        <v>882</v>
      </c>
      <c r="U47" s="32">
        <v>1156</v>
      </c>
      <c r="V47" s="36"/>
      <c r="W47" s="16">
        <v>941</v>
      </c>
      <c r="X47" s="16">
        <v>1065</v>
      </c>
      <c r="Y47" s="16"/>
      <c r="Z47" s="16"/>
      <c r="AA47">
        <v>941</v>
      </c>
      <c r="AB47" s="26">
        <v>1906</v>
      </c>
      <c r="AD47">
        <v>4472</v>
      </c>
      <c r="AE47">
        <v>6160</v>
      </c>
      <c r="AH47">
        <v>4472</v>
      </c>
      <c r="AI47" s="26">
        <v>17904</v>
      </c>
      <c r="AK47">
        <v>502</v>
      </c>
      <c r="AL47">
        <v>541</v>
      </c>
      <c r="AO47">
        <v>502</v>
      </c>
      <c r="AP47" s="26">
        <v>821</v>
      </c>
    </row>
    <row r="48" spans="1:42" x14ac:dyDescent="0.45">
      <c r="A48" s="28"/>
      <c r="P48" s="16"/>
      <c r="Q48" s="16"/>
      <c r="R48" s="16"/>
      <c r="S48" s="16"/>
      <c r="T48" s="16"/>
      <c r="U48" s="32"/>
      <c r="V48" s="36"/>
      <c r="W48" s="16"/>
      <c r="X48" s="16"/>
      <c r="Y48" s="16"/>
      <c r="Z48" s="16"/>
    </row>
    <row r="49" spans="1:42" x14ac:dyDescent="0.45">
      <c r="A49" s="28" t="s">
        <v>50</v>
      </c>
      <c r="B49">
        <v>11810</v>
      </c>
      <c r="C49">
        <v>6682</v>
      </c>
      <c r="I49">
        <v>29731</v>
      </c>
      <c r="J49">
        <v>30652</v>
      </c>
      <c r="P49" s="33"/>
      <c r="Q49" s="33"/>
      <c r="R49" s="33"/>
      <c r="S49" s="33"/>
      <c r="T49" s="33"/>
      <c r="U49" s="34"/>
      <c r="V49" s="37"/>
      <c r="W49" s="33"/>
      <c r="X49" s="33"/>
      <c r="Y49" s="33"/>
      <c r="Z49" s="33"/>
      <c r="AA49" s="20"/>
      <c r="AB49" s="38"/>
      <c r="AC49" s="39"/>
      <c r="AD49" s="20"/>
      <c r="AE49" s="20"/>
      <c r="AF49" s="20"/>
      <c r="AG49" s="20"/>
      <c r="AH49" s="20"/>
      <c r="AI49" s="38"/>
      <c r="AJ49" s="39"/>
      <c r="AK49" s="20"/>
      <c r="AL49" s="20"/>
    </row>
    <row r="50" spans="1:42" x14ac:dyDescent="0.45">
      <c r="B50">
        <v>13998</v>
      </c>
      <c r="C50">
        <v>7347</v>
      </c>
      <c r="I50">
        <v>26809</v>
      </c>
      <c r="J50">
        <v>25308</v>
      </c>
      <c r="P50" s="33"/>
      <c r="Q50" s="33"/>
      <c r="R50" s="33"/>
      <c r="S50" s="33"/>
      <c r="T50" s="33"/>
      <c r="U50" s="34"/>
      <c r="V50" s="37"/>
      <c r="W50" s="33"/>
      <c r="X50" s="33"/>
      <c r="Y50" s="33"/>
      <c r="Z50" s="33"/>
      <c r="AA50" s="20"/>
      <c r="AB50" s="38"/>
      <c r="AC50" s="39"/>
      <c r="AD50" s="20"/>
      <c r="AE50" s="20"/>
      <c r="AF50" s="20"/>
      <c r="AG50" s="20"/>
      <c r="AH50" s="20"/>
      <c r="AI50" s="38"/>
      <c r="AJ50" s="39"/>
      <c r="AK50" s="20"/>
      <c r="AL50" s="20"/>
    </row>
    <row r="51" spans="1:42" x14ac:dyDescent="0.45">
      <c r="B51">
        <v>12160</v>
      </c>
      <c r="C51">
        <v>14545</v>
      </c>
      <c r="I51">
        <v>41643</v>
      </c>
      <c r="J51">
        <v>25231</v>
      </c>
      <c r="P51" s="33"/>
      <c r="Q51" s="33"/>
      <c r="R51" s="33"/>
      <c r="S51" s="33"/>
      <c r="T51" s="33"/>
      <c r="U51" s="34"/>
      <c r="V51" s="37"/>
      <c r="W51" s="33"/>
      <c r="X51" s="33"/>
      <c r="Y51" s="33"/>
      <c r="Z51" s="33"/>
      <c r="AA51" s="20"/>
      <c r="AB51" s="38"/>
      <c r="AC51" s="39"/>
      <c r="AD51" s="20"/>
      <c r="AE51" s="20"/>
      <c r="AF51" s="20"/>
      <c r="AG51" s="20"/>
      <c r="AH51" s="20"/>
      <c r="AI51" s="38"/>
      <c r="AJ51" s="39"/>
      <c r="AK51" s="20"/>
      <c r="AL51" s="20"/>
    </row>
    <row r="52" spans="1:42" x14ac:dyDescent="0.45">
      <c r="B52">
        <v>13160</v>
      </c>
      <c r="C52">
        <v>7305</v>
      </c>
      <c r="I52">
        <v>21434</v>
      </c>
      <c r="J52">
        <v>20798</v>
      </c>
      <c r="P52" s="33"/>
      <c r="Q52" s="33"/>
      <c r="R52" s="33"/>
      <c r="S52" s="33"/>
      <c r="T52" s="33"/>
      <c r="U52" s="34"/>
      <c r="V52" s="37"/>
      <c r="W52" s="33"/>
      <c r="X52" s="33"/>
      <c r="Y52" s="33"/>
      <c r="Z52" s="33"/>
      <c r="AA52" s="20"/>
      <c r="AB52" s="38"/>
      <c r="AC52" s="39"/>
      <c r="AD52" s="20"/>
      <c r="AE52" s="20"/>
      <c r="AF52" s="20"/>
      <c r="AG52" s="20"/>
      <c r="AH52" s="20"/>
      <c r="AI52" s="38"/>
      <c r="AJ52" s="39"/>
      <c r="AK52" s="20"/>
      <c r="AL52" s="20"/>
    </row>
    <row r="53" spans="1:42" x14ac:dyDescent="0.45">
      <c r="B53">
        <v>12742</v>
      </c>
      <c r="C53">
        <v>11372</v>
      </c>
      <c r="I53">
        <v>34216</v>
      </c>
      <c r="J53">
        <v>29913</v>
      </c>
      <c r="P53" s="33"/>
      <c r="Q53" s="33"/>
      <c r="R53" s="33"/>
      <c r="S53" s="33"/>
      <c r="T53" s="33"/>
      <c r="U53" s="34"/>
      <c r="V53" s="37"/>
      <c r="W53" s="33"/>
      <c r="X53" s="33"/>
      <c r="Y53" s="33"/>
      <c r="Z53" s="33"/>
      <c r="AA53" s="20"/>
      <c r="AB53" s="38"/>
      <c r="AC53" s="39"/>
      <c r="AD53" s="20"/>
      <c r="AE53" s="20"/>
      <c r="AF53" s="20"/>
      <c r="AG53" s="20"/>
      <c r="AH53" s="20"/>
      <c r="AI53" s="38"/>
      <c r="AJ53" s="39"/>
      <c r="AK53" s="20"/>
      <c r="AL53" s="20"/>
    </row>
    <row r="54" spans="1:42" x14ac:dyDescent="0.45">
      <c r="B54">
        <v>14205</v>
      </c>
      <c r="C54">
        <v>8605</v>
      </c>
      <c r="I54">
        <v>28664</v>
      </c>
      <c r="J54">
        <v>32882</v>
      </c>
      <c r="P54" s="33"/>
      <c r="Q54" s="33"/>
      <c r="R54" s="33"/>
      <c r="S54" s="33"/>
      <c r="T54" s="33"/>
      <c r="U54" s="34"/>
      <c r="V54" s="37"/>
      <c r="W54" s="33"/>
      <c r="X54" s="33"/>
      <c r="Y54" s="33"/>
      <c r="Z54" s="33"/>
      <c r="AA54" s="20"/>
      <c r="AB54" s="38"/>
      <c r="AC54" s="39"/>
      <c r="AD54" s="20"/>
      <c r="AE54" s="20"/>
      <c r="AF54" s="20"/>
      <c r="AG54" s="20"/>
      <c r="AH54" s="20"/>
      <c r="AI54" s="38"/>
      <c r="AJ54" s="39"/>
      <c r="AK54" s="20"/>
      <c r="AL54" s="20"/>
    </row>
    <row r="56" spans="1:42" x14ac:dyDescent="0.45">
      <c r="A56" s="25" t="s">
        <v>9</v>
      </c>
      <c r="I56">
        <v>8223</v>
      </c>
      <c r="J56">
        <v>11438</v>
      </c>
      <c r="K56">
        <v>8223</v>
      </c>
      <c r="L56">
        <v>6794</v>
      </c>
      <c r="M56">
        <v>8223</v>
      </c>
      <c r="N56" s="26">
        <v>7367</v>
      </c>
      <c r="P56">
        <v>2763</v>
      </c>
      <c r="Q56">
        <v>4066</v>
      </c>
      <c r="R56">
        <v>2763</v>
      </c>
      <c r="S56">
        <v>2987</v>
      </c>
      <c r="T56">
        <v>2763</v>
      </c>
      <c r="U56" s="26">
        <v>3859</v>
      </c>
      <c r="AD56">
        <v>20365</v>
      </c>
      <c r="AE56">
        <v>23252</v>
      </c>
      <c r="AF56">
        <v>20365</v>
      </c>
      <c r="AG56">
        <v>27890</v>
      </c>
      <c r="AH56">
        <v>20365</v>
      </c>
      <c r="AI56" s="26">
        <v>18895</v>
      </c>
      <c r="AK56">
        <v>9814</v>
      </c>
      <c r="AL56">
        <v>11640</v>
      </c>
      <c r="AM56">
        <v>9814</v>
      </c>
      <c r="AN56">
        <v>11472</v>
      </c>
      <c r="AO56">
        <v>9814</v>
      </c>
      <c r="AP56" s="26">
        <v>13433</v>
      </c>
    </row>
    <row r="57" spans="1:42" x14ac:dyDescent="0.45">
      <c r="I57">
        <v>7993</v>
      </c>
      <c r="J57">
        <v>9188</v>
      </c>
      <c r="K57">
        <v>7993</v>
      </c>
      <c r="L57">
        <v>9293</v>
      </c>
      <c r="M57">
        <v>7993</v>
      </c>
      <c r="N57" s="26">
        <v>11047</v>
      </c>
      <c r="P57">
        <v>2429</v>
      </c>
      <c r="Q57">
        <v>2898</v>
      </c>
      <c r="R57">
        <v>2429</v>
      </c>
      <c r="S57">
        <v>2876</v>
      </c>
      <c r="T57">
        <v>2429</v>
      </c>
      <c r="U57" s="26">
        <v>4342</v>
      </c>
      <c r="AD57">
        <v>16472</v>
      </c>
      <c r="AE57">
        <v>21693</v>
      </c>
      <c r="AF57">
        <v>16472</v>
      </c>
      <c r="AG57">
        <v>24627</v>
      </c>
      <c r="AH57">
        <v>16472</v>
      </c>
      <c r="AI57" s="26">
        <v>21890</v>
      </c>
      <c r="AK57">
        <v>9240</v>
      </c>
      <c r="AL57">
        <v>10919</v>
      </c>
      <c r="AM57">
        <v>9240</v>
      </c>
      <c r="AN57">
        <v>11776</v>
      </c>
      <c r="AO57">
        <v>9240</v>
      </c>
      <c r="AP57" s="26">
        <v>15708</v>
      </c>
    </row>
    <row r="58" spans="1:42" x14ac:dyDescent="0.45">
      <c r="I58">
        <v>5543</v>
      </c>
      <c r="J58">
        <v>6870</v>
      </c>
      <c r="K58">
        <v>5543</v>
      </c>
      <c r="L58">
        <v>5619</v>
      </c>
      <c r="M58">
        <v>5543</v>
      </c>
      <c r="N58" s="26">
        <v>4319</v>
      </c>
      <c r="P58">
        <v>2058</v>
      </c>
      <c r="Q58">
        <v>2558</v>
      </c>
      <c r="R58">
        <v>2058</v>
      </c>
      <c r="S58">
        <v>2756</v>
      </c>
      <c r="T58">
        <v>2058</v>
      </c>
      <c r="U58" s="26">
        <v>3663</v>
      </c>
      <c r="AD58">
        <v>17905</v>
      </c>
      <c r="AE58">
        <v>20365</v>
      </c>
      <c r="AF58">
        <v>17905</v>
      </c>
      <c r="AG58">
        <v>16570</v>
      </c>
      <c r="AH58">
        <v>17905</v>
      </c>
      <c r="AI58" s="26">
        <v>15895</v>
      </c>
      <c r="AK58">
        <v>7793</v>
      </c>
      <c r="AL58">
        <v>8828</v>
      </c>
      <c r="AM58">
        <v>7793</v>
      </c>
      <c r="AN58">
        <v>9454</v>
      </c>
      <c r="AO58">
        <v>7793</v>
      </c>
      <c r="AP58" s="26">
        <v>12411</v>
      </c>
    </row>
    <row r="59" spans="1:42" x14ac:dyDescent="0.45">
      <c r="I59">
        <v>9509</v>
      </c>
      <c r="J59">
        <v>11306</v>
      </c>
      <c r="K59">
        <v>9509</v>
      </c>
      <c r="L59">
        <v>10794</v>
      </c>
      <c r="M59">
        <v>9509</v>
      </c>
      <c r="N59" s="26">
        <v>10983</v>
      </c>
      <c r="P59">
        <v>2058</v>
      </c>
      <c r="Q59">
        <v>2459</v>
      </c>
      <c r="R59">
        <v>2058</v>
      </c>
      <c r="S59">
        <v>2382</v>
      </c>
      <c r="T59">
        <v>2058</v>
      </c>
      <c r="U59" s="26">
        <v>4119</v>
      </c>
      <c r="AD59">
        <v>16181</v>
      </c>
      <c r="AE59">
        <v>17378</v>
      </c>
      <c r="AF59">
        <v>16181</v>
      </c>
      <c r="AG59">
        <v>16919</v>
      </c>
      <c r="AH59">
        <v>16181</v>
      </c>
      <c r="AI59" s="26">
        <v>16521</v>
      </c>
      <c r="AK59">
        <v>7948</v>
      </c>
      <c r="AL59">
        <v>9240</v>
      </c>
      <c r="AM59">
        <v>7948</v>
      </c>
      <c r="AN59">
        <v>9785</v>
      </c>
      <c r="AO59">
        <v>7948</v>
      </c>
      <c r="AP59" s="26">
        <v>14545</v>
      </c>
    </row>
    <row r="61" spans="1:42" x14ac:dyDescent="0.45">
      <c r="A61" s="25" t="s">
        <v>10</v>
      </c>
      <c r="I61">
        <v>4518</v>
      </c>
      <c r="J61">
        <v>3174</v>
      </c>
      <c r="K61">
        <v>4518</v>
      </c>
      <c r="L61">
        <v>3374</v>
      </c>
      <c r="M61">
        <v>4518</v>
      </c>
      <c r="N61" s="26">
        <v>3654</v>
      </c>
      <c r="P61">
        <v>2063</v>
      </c>
      <c r="Q61">
        <v>2155</v>
      </c>
      <c r="R61">
        <v>2063</v>
      </c>
      <c r="S61">
        <v>2642</v>
      </c>
      <c r="T61">
        <v>2063</v>
      </c>
      <c r="U61" s="26">
        <v>3110</v>
      </c>
      <c r="AK61">
        <v>7326</v>
      </c>
      <c r="AL61">
        <v>6813</v>
      </c>
      <c r="AM61">
        <v>7326</v>
      </c>
      <c r="AN61">
        <v>8803</v>
      </c>
      <c r="AO61">
        <v>7326</v>
      </c>
      <c r="AP61" s="26">
        <v>12267</v>
      </c>
    </row>
    <row r="62" spans="1:42" x14ac:dyDescent="0.45">
      <c r="I62">
        <v>5293</v>
      </c>
      <c r="J62">
        <v>5264</v>
      </c>
      <c r="K62">
        <v>5293</v>
      </c>
      <c r="L62">
        <v>5483</v>
      </c>
      <c r="M62">
        <v>5293</v>
      </c>
      <c r="N62" s="26">
        <v>5394</v>
      </c>
      <c r="P62">
        <v>2400</v>
      </c>
      <c r="Q62">
        <v>2636</v>
      </c>
      <c r="R62">
        <v>2400</v>
      </c>
      <c r="S62">
        <v>2669</v>
      </c>
      <c r="T62">
        <v>2400</v>
      </c>
      <c r="U62" s="26">
        <v>3673</v>
      </c>
      <c r="AK62">
        <v>9591</v>
      </c>
      <c r="AL62">
        <v>10013</v>
      </c>
      <c r="AM62">
        <v>9591</v>
      </c>
      <c r="AN62">
        <v>10217</v>
      </c>
      <c r="AO62">
        <v>9591</v>
      </c>
      <c r="AP62" s="26">
        <v>14247</v>
      </c>
    </row>
    <row r="63" spans="1:42" x14ac:dyDescent="0.45">
      <c r="I63">
        <v>3533</v>
      </c>
      <c r="J63">
        <v>3063</v>
      </c>
      <c r="K63">
        <v>3533</v>
      </c>
      <c r="L63">
        <v>3616</v>
      </c>
      <c r="M63">
        <v>3533</v>
      </c>
      <c r="N63" s="26">
        <v>4830</v>
      </c>
      <c r="P63">
        <v>2447</v>
      </c>
      <c r="Q63">
        <v>2515</v>
      </c>
      <c r="R63">
        <v>2447</v>
      </c>
      <c r="S63">
        <v>2533</v>
      </c>
      <c r="T63">
        <v>2447</v>
      </c>
      <c r="U63" s="26">
        <v>3239</v>
      </c>
      <c r="AK63">
        <v>10042</v>
      </c>
      <c r="AL63">
        <v>9757</v>
      </c>
      <c r="AM63">
        <v>10042</v>
      </c>
      <c r="AN63">
        <v>9536</v>
      </c>
      <c r="AO63">
        <v>10042</v>
      </c>
      <c r="AP63" s="26">
        <v>12520</v>
      </c>
    </row>
    <row r="64" spans="1:42" x14ac:dyDescent="0.45">
      <c r="I64">
        <v>4895</v>
      </c>
      <c r="J64">
        <v>4615</v>
      </c>
      <c r="K64">
        <v>4895</v>
      </c>
      <c r="L64">
        <v>6033</v>
      </c>
      <c r="M64">
        <v>4895</v>
      </c>
      <c r="N64" s="26">
        <v>7184</v>
      </c>
      <c r="P64">
        <v>2447</v>
      </c>
      <c r="Q64">
        <v>2682</v>
      </c>
      <c r="R64">
        <v>2447</v>
      </c>
      <c r="S64">
        <v>2584</v>
      </c>
      <c r="T64">
        <v>2447</v>
      </c>
      <c r="U64" s="26">
        <v>4274</v>
      </c>
      <c r="AK64">
        <v>9702</v>
      </c>
      <c r="AL64">
        <v>9674</v>
      </c>
      <c r="AM64">
        <v>9702</v>
      </c>
      <c r="AN64">
        <v>10217</v>
      </c>
      <c r="AO64">
        <v>9702</v>
      </c>
      <c r="AP64" s="26">
        <v>16085</v>
      </c>
    </row>
    <row r="66" spans="1:42" x14ac:dyDescent="0.45">
      <c r="B66" s="154" t="s">
        <v>55</v>
      </c>
      <c r="C66" s="154"/>
      <c r="D66" s="154"/>
      <c r="E66" s="154"/>
      <c r="F66" s="154"/>
      <c r="G66" s="29"/>
      <c r="I66" s="154" t="s">
        <v>56</v>
      </c>
      <c r="J66" s="154"/>
      <c r="K66" s="154"/>
      <c r="L66" s="154"/>
      <c r="M66" s="154"/>
      <c r="N66" s="29"/>
      <c r="P66" s="154" t="s">
        <v>57</v>
      </c>
      <c r="Q66" s="154"/>
      <c r="R66" s="154"/>
      <c r="S66" s="154"/>
      <c r="T66" s="154"/>
      <c r="U66" s="29"/>
      <c r="W66" s="154" t="s">
        <v>58</v>
      </c>
      <c r="X66" s="154"/>
      <c r="Y66" s="154"/>
      <c r="Z66" s="154"/>
      <c r="AA66" s="154"/>
      <c r="AB66" s="29"/>
      <c r="AD66" s="154" t="s">
        <v>59</v>
      </c>
      <c r="AE66" s="154"/>
      <c r="AF66" s="154"/>
      <c r="AG66" s="154"/>
      <c r="AH66" s="154"/>
      <c r="AI66" s="29"/>
      <c r="AK66" s="154" t="s">
        <v>60</v>
      </c>
      <c r="AL66" s="154"/>
      <c r="AM66" s="154"/>
      <c r="AN66" s="154"/>
      <c r="AO66" s="154"/>
      <c r="AP66" s="29"/>
    </row>
    <row r="67" spans="1:42" x14ac:dyDescent="0.45">
      <c r="A67" s="23" t="s">
        <v>52</v>
      </c>
      <c r="B67" s="2">
        <v>1</v>
      </c>
      <c r="C67" s="3">
        <v>3</v>
      </c>
      <c r="D67" s="4">
        <v>7</v>
      </c>
      <c r="I67" s="2">
        <v>1</v>
      </c>
      <c r="J67" s="3">
        <v>3</v>
      </c>
      <c r="K67" s="4">
        <v>7</v>
      </c>
      <c r="P67" s="2">
        <v>1</v>
      </c>
      <c r="Q67" s="3">
        <v>3</v>
      </c>
      <c r="R67" s="4">
        <v>7</v>
      </c>
      <c r="W67" s="2">
        <v>1</v>
      </c>
      <c r="X67" s="3">
        <v>3</v>
      </c>
      <c r="Y67" s="4">
        <v>7</v>
      </c>
      <c r="AD67" s="2">
        <v>1</v>
      </c>
      <c r="AE67" s="3">
        <v>3</v>
      </c>
      <c r="AF67" s="4">
        <v>7</v>
      </c>
      <c r="AK67" s="2">
        <v>1</v>
      </c>
      <c r="AL67" s="3">
        <v>3</v>
      </c>
      <c r="AM67" s="4">
        <v>7</v>
      </c>
    </row>
    <row r="68" spans="1:42" x14ac:dyDescent="0.45">
      <c r="A68" s="25" t="str">
        <f>A3</f>
        <v>PC041d</v>
      </c>
      <c r="B68" t="e">
        <f>C3/B3</f>
        <v>#DIV/0!</v>
      </c>
      <c r="C68" t="e">
        <f>E3/D3</f>
        <v>#DIV/0!</v>
      </c>
      <c r="D68" s="6">
        <f t="shared" ref="D68:D75" si="0">G3/F3</f>
        <v>0.75550606285572874</v>
      </c>
      <c r="H68" s="25" t="s">
        <v>51</v>
      </c>
      <c r="I68" t="e">
        <f>J3/I3</f>
        <v>#DIV/0!</v>
      </c>
      <c r="J68" t="e">
        <f>L3/K3</f>
        <v>#DIV/0!</v>
      </c>
      <c r="K68" s="6">
        <f t="shared" ref="K68:K77" si="1">N3/M3</f>
        <v>1.5241837601650685</v>
      </c>
      <c r="O68" s="25" t="s">
        <v>51</v>
      </c>
      <c r="P68" t="e">
        <f>Q3/P3</f>
        <v>#DIV/0!</v>
      </c>
      <c r="Q68" t="e">
        <f>S3/R3</f>
        <v>#DIV/0!</v>
      </c>
      <c r="R68" s="6">
        <f t="shared" ref="R68:R77" si="2">U3/T3</f>
        <v>1.2863187588152327</v>
      </c>
      <c r="V68" s="25" t="s">
        <v>51</v>
      </c>
      <c r="W68" t="e">
        <f>X3/W3</f>
        <v>#DIV/0!</v>
      </c>
      <c r="X68" t="e">
        <f>Z3/Y3</f>
        <v>#DIV/0!</v>
      </c>
      <c r="Y68" s="6">
        <f t="shared" ref="Y68:Y77" si="3">AB3/AA3</f>
        <v>1.9174227983225314</v>
      </c>
      <c r="AC68" s="25" t="s">
        <v>51</v>
      </c>
      <c r="AD68" t="e">
        <f>AE3/AD3</f>
        <v>#DIV/0!</v>
      </c>
      <c r="AE68" t="e">
        <f>AG3/AF3</f>
        <v>#DIV/0!</v>
      </c>
      <c r="AF68" s="6">
        <f t="shared" ref="AF68:AF77" si="4">AI3/AH3</f>
        <v>2.0304262238959261</v>
      </c>
      <c r="AJ68" s="25" t="s">
        <v>51</v>
      </c>
      <c r="AK68" t="e">
        <f>AL3/AK3</f>
        <v>#DIV/0!</v>
      </c>
      <c r="AL68" t="e">
        <f>AN3/AM3</f>
        <v>#DIV/0!</v>
      </c>
      <c r="AM68" s="6">
        <f t="shared" ref="AM68:AM77" si="5">AP3/AO3</f>
        <v>1.9688037337263571</v>
      </c>
    </row>
    <row r="69" spans="1:42" x14ac:dyDescent="0.45">
      <c r="B69" t="e">
        <f>C4/B4</f>
        <v>#DIV/0!</v>
      </c>
      <c r="C69" t="e">
        <f>E4/D4</f>
        <v>#DIV/0!</v>
      </c>
      <c r="D69" s="6">
        <f t="shared" si="0"/>
        <v>0.80991509175568333</v>
      </c>
      <c r="I69" t="e">
        <f>J4/I4</f>
        <v>#DIV/0!</v>
      </c>
      <c r="J69" t="e">
        <f>L4/K4</f>
        <v>#DIV/0!</v>
      </c>
      <c r="K69" s="6">
        <f t="shared" si="1"/>
        <v>1.3442128076784148</v>
      </c>
      <c r="P69" t="e">
        <f>Q4/P4</f>
        <v>#DIV/0!</v>
      </c>
      <c r="Q69" t="e">
        <f>S4/R4</f>
        <v>#DIV/0!</v>
      </c>
      <c r="R69" s="6">
        <f t="shared" si="2"/>
        <v>1.7501611863313991</v>
      </c>
      <c r="W69" t="e">
        <f>X4/W4</f>
        <v>#DIV/0!</v>
      </c>
      <c r="X69" t="e">
        <f>Z4/Y4</f>
        <v>#DIV/0!</v>
      </c>
      <c r="Y69" s="6">
        <f t="shared" si="3"/>
        <v>1.9285714285714286</v>
      </c>
      <c r="AD69" t="e">
        <f>AE4/AD4</f>
        <v>#DIV/0!</v>
      </c>
      <c r="AE69" t="e">
        <f>AG4/AF4</f>
        <v>#DIV/0!</v>
      </c>
      <c r="AF69" s="6">
        <f t="shared" si="4"/>
        <v>1.8972979161896038</v>
      </c>
      <c r="AK69" t="e">
        <f>AL4/AK4</f>
        <v>#DIV/0!</v>
      </c>
      <c r="AL69" t="e">
        <f>AN4/AM4</f>
        <v>#DIV/0!</v>
      </c>
      <c r="AM69" s="6">
        <f t="shared" si="5"/>
        <v>2.0577817677303516</v>
      </c>
    </row>
    <row r="70" spans="1:42" x14ac:dyDescent="0.45">
      <c r="B70" t="e">
        <f>C5/B5</f>
        <v>#DIV/0!</v>
      </c>
      <c r="C70" t="e">
        <f>E5/D5</f>
        <v>#DIV/0!</v>
      </c>
      <c r="D70" s="6">
        <f t="shared" si="0"/>
        <v>0.73582400910297741</v>
      </c>
      <c r="I70" t="e">
        <f>J5/I5</f>
        <v>#DIV/0!</v>
      </c>
      <c r="J70" t="e">
        <f>L5/K5</f>
        <v>#DIV/0!</v>
      </c>
      <c r="K70" s="6">
        <f t="shared" si="1"/>
        <v>1.3852012779552716</v>
      </c>
      <c r="P70" t="e">
        <f>Q5/P5</f>
        <v>#DIV/0!</v>
      </c>
      <c r="Q70" t="e">
        <f>S5/R5</f>
        <v>#DIV/0!</v>
      </c>
      <c r="R70" s="6">
        <f t="shared" si="2"/>
        <v>1.1656731757451182</v>
      </c>
      <c r="W70" t="e">
        <f>X5/W5</f>
        <v>#DIV/0!</v>
      </c>
      <c r="X70" t="e">
        <f>Z5/Y5</f>
        <v>#DIV/0!</v>
      </c>
      <c r="Y70" s="6">
        <f t="shared" si="3"/>
        <v>1.5598116390216474</v>
      </c>
      <c r="AD70" t="e">
        <f>AE5/AD5</f>
        <v>#DIV/0!</v>
      </c>
      <c r="AE70" t="e">
        <f>AG5/AF5</f>
        <v>#DIV/0!</v>
      </c>
      <c r="AF70" s="6">
        <f t="shared" si="4"/>
        <v>2.3476188206130524</v>
      </c>
      <c r="AK70" t="e">
        <f>AL5/AK5</f>
        <v>#DIV/0!</v>
      </c>
      <c r="AL70" t="e">
        <f>AN5/AM5</f>
        <v>#DIV/0!</v>
      </c>
      <c r="AM70" s="6">
        <f t="shared" si="5"/>
        <v>1.5920848056537102</v>
      </c>
    </row>
    <row r="71" spans="1:42" x14ac:dyDescent="0.45">
      <c r="B71" t="e">
        <f>C6/B6</f>
        <v>#DIV/0!</v>
      </c>
      <c r="C71" t="e">
        <f>E6/D6</f>
        <v>#DIV/0!</v>
      </c>
      <c r="D71">
        <f t="shared" si="0"/>
        <v>0.74317660948676989</v>
      </c>
      <c r="I71" t="e">
        <f>J6/I6</f>
        <v>#DIV/0!</v>
      </c>
      <c r="J71" t="e">
        <f>L6/K6</f>
        <v>#DIV/0!</v>
      </c>
      <c r="K71">
        <f t="shared" si="1"/>
        <v>1.5570082091821222</v>
      </c>
      <c r="P71" t="e">
        <f>Q6/P6</f>
        <v>#DIV/0!</v>
      </c>
      <c r="Q71" t="e">
        <f>S6/R6</f>
        <v>#DIV/0!</v>
      </c>
      <c r="R71">
        <f t="shared" si="2"/>
        <v>5.1060240963855419</v>
      </c>
      <c r="W71" t="e">
        <f>X6/W6</f>
        <v>#DIV/0!</v>
      </c>
      <c r="X71" t="e">
        <f>Z6/Y6</f>
        <v>#DIV/0!</v>
      </c>
      <c r="Y71">
        <f t="shared" si="3"/>
        <v>1.2580552193209984</v>
      </c>
      <c r="AD71" t="e">
        <f>AE6/AD6</f>
        <v>#DIV/0!</v>
      </c>
      <c r="AE71" t="e">
        <f>AG6/AF6</f>
        <v>#DIV/0!</v>
      </c>
      <c r="AF71">
        <f t="shared" si="4"/>
        <v>2.0845404026601075</v>
      </c>
      <c r="AK71" t="e">
        <f>AL6/AK6</f>
        <v>#DIV/0!</v>
      </c>
      <c r="AL71" t="e">
        <f>AN6/AM6</f>
        <v>#DIV/0!</v>
      </c>
      <c r="AM71">
        <f t="shared" si="5"/>
        <v>1.6081222838303613</v>
      </c>
    </row>
    <row r="72" spans="1:42" x14ac:dyDescent="0.45">
      <c r="D72">
        <f t="shared" si="0"/>
        <v>0.80496108949416345</v>
      </c>
      <c r="K72">
        <f t="shared" si="1"/>
        <v>2.0613778905539331</v>
      </c>
      <c r="R72">
        <f t="shared" si="2"/>
        <v>2.5240909090909089</v>
      </c>
      <c r="Y72">
        <f t="shared" si="3"/>
        <v>3.1810938065918144</v>
      </c>
      <c r="AF72" t="e">
        <f t="shared" si="4"/>
        <v>#DIV/0!</v>
      </c>
      <c r="AM72" t="e">
        <f t="shared" si="5"/>
        <v>#DIV/0!</v>
      </c>
    </row>
    <row r="73" spans="1:42" x14ac:dyDescent="0.45">
      <c r="D73">
        <f t="shared" si="0"/>
        <v>0.71181051265412065</v>
      </c>
      <c r="K73">
        <f t="shared" si="1"/>
        <v>1.2870795497058123</v>
      </c>
      <c r="R73">
        <f t="shared" si="2"/>
        <v>2.1701050992604127</v>
      </c>
      <c r="Y73">
        <f t="shared" si="3"/>
        <v>2.3187047994740304</v>
      </c>
      <c r="AF73" t="e">
        <f t="shared" si="4"/>
        <v>#DIV/0!</v>
      </c>
      <c r="AM73" t="e">
        <f t="shared" si="5"/>
        <v>#DIV/0!</v>
      </c>
    </row>
    <row r="74" spans="1:42" x14ac:dyDescent="0.45">
      <c r="D74">
        <f t="shared" si="0"/>
        <v>0.59828924441628384</v>
      </c>
      <c r="K74">
        <f t="shared" si="1"/>
        <v>1.4998213137016654</v>
      </c>
      <c r="R74">
        <f t="shared" si="2"/>
        <v>1.3585443037974683</v>
      </c>
      <c r="Y74">
        <f t="shared" si="3"/>
        <v>1.1907669760625306</v>
      </c>
      <c r="AF74" t="e">
        <f t="shared" si="4"/>
        <v>#DIV/0!</v>
      </c>
      <c r="AM74" t="e">
        <f t="shared" si="5"/>
        <v>#DIV/0!</v>
      </c>
    </row>
    <row r="75" spans="1:42" x14ac:dyDescent="0.45">
      <c r="D75">
        <f t="shared" si="0"/>
        <v>0.5992855179994504</v>
      </c>
      <c r="K75">
        <f t="shared" si="1"/>
        <v>1.4772961266730571</v>
      </c>
      <c r="R75">
        <f t="shared" si="2"/>
        <v>1.8088281994283899</v>
      </c>
      <c r="Y75">
        <f t="shared" si="3"/>
        <v>1.4810828093360333</v>
      </c>
      <c r="AF75" t="e">
        <f t="shared" si="4"/>
        <v>#DIV/0!</v>
      </c>
      <c r="AM75" t="e">
        <f t="shared" si="5"/>
        <v>#DIV/0!</v>
      </c>
    </row>
    <row r="76" spans="1:42" x14ac:dyDescent="0.45">
      <c r="K76" t="e">
        <f t="shared" si="1"/>
        <v>#DIV/0!</v>
      </c>
      <c r="R76" t="e">
        <f t="shared" si="2"/>
        <v>#DIV/0!</v>
      </c>
      <c r="Y76" t="e">
        <f t="shared" si="3"/>
        <v>#DIV/0!</v>
      </c>
      <c r="AF76" t="e">
        <f t="shared" si="4"/>
        <v>#DIV/0!</v>
      </c>
      <c r="AM76" t="e">
        <f t="shared" si="5"/>
        <v>#DIV/0!</v>
      </c>
    </row>
    <row r="77" spans="1:42" x14ac:dyDescent="0.45">
      <c r="K77" t="e">
        <f t="shared" si="1"/>
        <v>#DIV/0!</v>
      </c>
      <c r="R77" t="e">
        <f t="shared" si="2"/>
        <v>#DIV/0!</v>
      </c>
      <c r="Y77" t="e">
        <f t="shared" si="3"/>
        <v>#DIV/0!</v>
      </c>
      <c r="AF77" t="e">
        <f t="shared" si="4"/>
        <v>#DIV/0!</v>
      </c>
      <c r="AM77" t="e">
        <f t="shared" si="5"/>
        <v>#DIV/0!</v>
      </c>
    </row>
    <row r="78" spans="1:42" x14ac:dyDescent="0.45">
      <c r="D78" t="e">
        <f>G13/F13</f>
        <v>#DIV/0!</v>
      </c>
    </row>
    <row r="79" spans="1:42" x14ac:dyDescent="0.45">
      <c r="D79" t="e">
        <f>G14/F14</f>
        <v>#DIV/0!</v>
      </c>
    </row>
    <row r="82" spans="1:39" x14ac:dyDescent="0.45">
      <c r="A82" s="25" t="str">
        <f>A14</f>
        <v>PC046d</v>
      </c>
      <c r="B82" s="6">
        <f t="shared" ref="B82:B113" si="6">C14/B14</f>
        <v>1.0366768292682926</v>
      </c>
      <c r="C82" t="e">
        <f t="shared" ref="C82:C113" si="7">E14/D14</f>
        <v>#DIV/0!</v>
      </c>
      <c r="D82" t="e">
        <f t="shared" ref="D82:D113" si="8">G14/F14</f>
        <v>#DIV/0!</v>
      </c>
      <c r="H82" s="25" t="s">
        <v>2</v>
      </c>
      <c r="I82" s="6">
        <f t="shared" ref="I82:I113" si="9">J14/I14</f>
        <v>1.1263335704125177</v>
      </c>
      <c r="J82" t="e">
        <f t="shared" ref="J82:J113" si="10">L14/K14</f>
        <v>#DIV/0!</v>
      </c>
      <c r="K82" t="e">
        <f t="shared" ref="K82:K113" si="11">N14/M14</f>
        <v>#DIV/0!</v>
      </c>
      <c r="O82" s="25" t="s">
        <v>2</v>
      </c>
      <c r="P82" s="6" t="e">
        <f t="shared" ref="P82:P113" si="12">Q14/P14</f>
        <v>#DIV/0!</v>
      </c>
      <c r="Q82" t="e">
        <f t="shared" ref="Q82:Q113" si="13">S14/R14</f>
        <v>#DIV/0!</v>
      </c>
      <c r="R82" t="e">
        <f t="shared" ref="R82:R113" si="14">U14/T14</f>
        <v>#DIV/0!</v>
      </c>
      <c r="V82" s="25" t="s">
        <v>2</v>
      </c>
      <c r="W82" s="6" t="e">
        <f t="shared" ref="W82:W113" si="15">X14/W14</f>
        <v>#DIV/0!</v>
      </c>
      <c r="X82" t="e">
        <f t="shared" ref="X82:X113" si="16">Z14/Y14</f>
        <v>#DIV/0!</v>
      </c>
      <c r="Y82" t="e">
        <f>AB10/AA14</f>
        <v>#DIV/0!</v>
      </c>
      <c r="AC82" s="25" t="s">
        <v>2</v>
      </c>
      <c r="AD82" s="6" t="e">
        <f t="shared" ref="AD82:AD113" si="17">AE14/AD14</f>
        <v>#DIV/0!</v>
      </c>
      <c r="AE82" t="e">
        <f t="shared" ref="AE82:AE113" si="18">AG14/AF14</f>
        <v>#DIV/0!</v>
      </c>
      <c r="AF82" t="e">
        <f t="shared" ref="AF82:AF113" si="19">AI14/AH14</f>
        <v>#DIV/0!</v>
      </c>
      <c r="AJ82" s="25" t="s">
        <v>2</v>
      </c>
      <c r="AK82" s="6" t="e">
        <f t="shared" ref="AK82:AK113" si="20">AL14/AK14</f>
        <v>#DIV/0!</v>
      </c>
      <c r="AL82" t="e">
        <f t="shared" ref="AL82:AL113" si="21">AN14/AM14</f>
        <v>#DIV/0!</v>
      </c>
      <c r="AM82" t="e">
        <f t="shared" ref="AM82:AM113" si="22">AP14/AO14</f>
        <v>#DIV/0!</v>
      </c>
    </row>
    <row r="83" spans="1:39" x14ac:dyDescent="0.45">
      <c r="B83" s="6">
        <f t="shared" si="6"/>
        <v>0.93775933609958506</v>
      </c>
      <c r="C83" t="e">
        <f t="shared" si="7"/>
        <v>#DIV/0!</v>
      </c>
      <c r="D83" t="e">
        <f t="shared" si="8"/>
        <v>#DIV/0!</v>
      </c>
      <c r="I83" s="6">
        <f t="shared" si="9"/>
        <v>1.2253577745618267</v>
      </c>
      <c r="J83" t="e">
        <f t="shared" si="10"/>
        <v>#DIV/0!</v>
      </c>
      <c r="K83" t="e">
        <f t="shared" si="11"/>
        <v>#DIV/0!</v>
      </c>
      <c r="P83" s="6" t="e">
        <f t="shared" si="12"/>
        <v>#DIV/0!</v>
      </c>
      <c r="Q83" t="e">
        <f t="shared" si="13"/>
        <v>#DIV/0!</v>
      </c>
      <c r="R83" t="e">
        <f t="shared" si="14"/>
        <v>#DIV/0!</v>
      </c>
      <c r="W83" s="6" t="e">
        <f t="shared" si="15"/>
        <v>#DIV/0!</v>
      </c>
      <c r="X83" t="e">
        <f t="shared" si="16"/>
        <v>#DIV/0!</v>
      </c>
      <c r="Y83" t="e">
        <f t="shared" ref="Y83:Y114" si="23">AB15/AA15</f>
        <v>#DIV/0!</v>
      </c>
      <c r="AD83" s="6" t="e">
        <f t="shared" si="17"/>
        <v>#DIV/0!</v>
      </c>
      <c r="AE83" t="e">
        <f t="shared" si="18"/>
        <v>#DIV/0!</v>
      </c>
      <c r="AF83" t="e">
        <f t="shared" si="19"/>
        <v>#DIV/0!</v>
      </c>
      <c r="AK83" s="6" t="e">
        <f t="shared" si="20"/>
        <v>#DIV/0!</v>
      </c>
      <c r="AL83" t="e">
        <f t="shared" si="21"/>
        <v>#DIV/0!</v>
      </c>
      <c r="AM83" t="e">
        <f t="shared" si="22"/>
        <v>#DIV/0!</v>
      </c>
    </row>
    <row r="84" spans="1:39" x14ac:dyDescent="0.45">
      <c r="B84" s="6">
        <f t="shared" si="6"/>
        <v>1.0885446349930055</v>
      </c>
      <c r="C84" t="e">
        <f t="shared" si="7"/>
        <v>#DIV/0!</v>
      </c>
      <c r="D84" t="e">
        <f t="shared" si="8"/>
        <v>#DIV/0!</v>
      </c>
      <c r="I84" s="6">
        <f t="shared" si="9"/>
        <v>1.1939041507920594</v>
      </c>
      <c r="J84" t="e">
        <f t="shared" si="10"/>
        <v>#DIV/0!</v>
      </c>
      <c r="K84" t="e">
        <f t="shared" si="11"/>
        <v>#DIV/0!</v>
      </c>
      <c r="P84" s="6" t="e">
        <f t="shared" si="12"/>
        <v>#DIV/0!</v>
      </c>
      <c r="Q84" t="e">
        <f t="shared" si="13"/>
        <v>#DIV/0!</v>
      </c>
      <c r="R84" t="e">
        <f t="shared" si="14"/>
        <v>#DIV/0!</v>
      </c>
      <c r="W84" s="6" t="e">
        <f t="shared" si="15"/>
        <v>#DIV/0!</v>
      </c>
      <c r="X84" t="e">
        <f t="shared" si="16"/>
        <v>#DIV/0!</v>
      </c>
      <c r="Y84" t="e">
        <f t="shared" si="23"/>
        <v>#DIV/0!</v>
      </c>
      <c r="AD84" s="6" t="e">
        <f t="shared" si="17"/>
        <v>#DIV/0!</v>
      </c>
      <c r="AE84" t="e">
        <f t="shared" si="18"/>
        <v>#DIV/0!</v>
      </c>
      <c r="AF84" t="e">
        <f t="shared" si="19"/>
        <v>#DIV/0!</v>
      </c>
      <c r="AK84" s="6" t="e">
        <f t="shared" si="20"/>
        <v>#DIV/0!</v>
      </c>
      <c r="AL84" t="e">
        <f t="shared" si="21"/>
        <v>#DIV/0!</v>
      </c>
      <c r="AM84" t="e">
        <f t="shared" si="22"/>
        <v>#DIV/0!</v>
      </c>
    </row>
    <row r="85" spans="1:39" x14ac:dyDescent="0.45">
      <c r="B85" s="6">
        <f t="shared" si="6"/>
        <v>1.0257792018642586</v>
      </c>
      <c r="C85" t="e">
        <f t="shared" si="7"/>
        <v>#DIV/0!</v>
      </c>
      <c r="D85" t="e">
        <f t="shared" si="8"/>
        <v>#DIV/0!</v>
      </c>
      <c r="I85" s="6">
        <f t="shared" si="9"/>
        <v>1.1867855905784552</v>
      </c>
      <c r="J85" t="e">
        <f t="shared" si="10"/>
        <v>#DIV/0!</v>
      </c>
      <c r="K85" t="e">
        <f t="shared" si="11"/>
        <v>#DIV/0!</v>
      </c>
      <c r="P85" s="6" t="e">
        <f t="shared" si="12"/>
        <v>#DIV/0!</v>
      </c>
      <c r="Q85" t="e">
        <f t="shared" si="13"/>
        <v>#DIV/0!</v>
      </c>
      <c r="R85" t="e">
        <f t="shared" si="14"/>
        <v>#DIV/0!</v>
      </c>
      <c r="W85" s="6" t="e">
        <f t="shared" si="15"/>
        <v>#DIV/0!</v>
      </c>
      <c r="X85" t="e">
        <f t="shared" si="16"/>
        <v>#DIV/0!</v>
      </c>
      <c r="Y85" t="e">
        <f t="shared" si="23"/>
        <v>#DIV/0!</v>
      </c>
      <c r="AD85" s="6" t="e">
        <f t="shared" si="17"/>
        <v>#DIV/0!</v>
      </c>
      <c r="AE85" t="e">
        <f t="shared" si="18"/>
        <v>#DIV/0!</v>
      </c>
      <c r="AF85" t="e">
        <f t="shared" si="19"/>
        <v>#DIV/0!</v>
      </c>
      <c r="AK85" s="6" t="e">
        <f t="shared" si="20"/>
        <v>#DIV/0!</v>
      </c>
      <c r="AL85" t="e">
        <f t="shared" si="21"/>
        <v>#DIV/0!</v>
      </c>
      <c r="AM85" t="e">
        <f t="shared" si="22"/>
        <v>#DIV/0!</v>
      </c>
    </row>
    <row r="86" spans="1:39" x14ac:dyDescent="0.45">
      <c r="B86" s="6" t="e">
        <f t="shared" si="6"/>
        <v>#DIV/0!</v>
      </c>
      <c r="C86" t="e">
        <f t="shared" si="7"/>
        <v>#DIV/0!</v>
      </c>
      <c r="D86" t="e">
        <f t="shared" si="8"/>
        <v>#DIV/0!</v>
      </c>
      <c r="I86" s="6" t="e">
        <f t="shared" si="9"/>
        <v>#DIV/0!</v>
      </c>
      <c r="J86" t="e">
        <f t="shared" si="10"/>
        <v>#DIV/0!</v>
      </c>
      <c r="K86" t="e">
        <f t="shared" si="11"/>
        <v>#DIV/0!</v>
      </c>
      <c r="P86" s="6" t="e">
        <f t="shared" si="12"/>
        <v>#DIV/0!</v>
      </c>
      <c r="Q86" t="e">
        <f t="shared" si="13"/>
        <v>#DIV/0!</v>
      </c>
      <c r="R86" t="e">
        <f t="shared" si="14"/>
        <v>#DIV/0!</v>
      </c>
      <c r="W86" s="6" t="e">
        <f t="shared" si="15"/>
        <v>#DIV/0!</v>
      </c>
      <c r="X86" t="e">
        <f t="shared" si="16"/>
        <v>#DIV/0!</v>
      </c>
      <c r="Y86" t="e">
        <f t="shared" si="23"/>
        <v>#DIV/0!</v>
      </c>
      <c r="AD86" s="6" t="e">
        <f t="shared" si="17"/>
        <v>#DIV/0!</v>
      </c>
      <c r="AE86" t="e">
        <f t="shared" si="18"/>
        <v>#DIV/0!</v>
      </c>
      <c r="AF86" t="e">
        <f t="shared" si="19"/>
        <v>#DIV/0!</v>
      </c>
      <c r="AK86" s="6" t="e">
        <f t="shared" si="20"/>
        <v>#DIV/0!</v>
      </c>
      <c r="AL86" t="e">
        <f t="shared" si="21"/>
        <v>#DIV/0!</v>
      </c>
      <c r="AM86" t="e">
        <f t="shared" si="22"/>
        <v>#DIV/0!</v>
      </c>
    </row>
    <row r="87" spans="1:39" x14ac:dyDescent="0.45">
      <c r="A87" s="25" t="str">
        <f>A19</f>
        <v>PC046f</v>
      </c>
      <c r="B87" s="6">
        <f t="shared" si="6"/>
        <v>1.0070942383280606</v>
      </c>
      <c r="C87" s="6">
        <f t="shared" si="7"/>
        <v>0.39627373701182372</v>
      </c>
      <c r="D87" t="e">
        <f t="shared" si="8"/>
        <v>#DIV/0!</v>
      </c>
      <c r="H87" s="25" t="s">
        <v>4</v>
      </c>
      <c r="I87" s="6">
        <f t="shared" si="9"/>
        <v>0.9977959003746969</v>
      </c>
      <c r="J87" s="6">
        <f t="shared" si="10"/>
        <v>1.4967206935544666</v>
      </c>
      <c r="K87" t="e">
        <f t="shared" si="11"/>
        <v>#DIV/0!</v>
      </c>
      <c r="O87" s="25" t="s">
        <v>4</v>
      </c>
      <c r="P87" s="6" t="e">
        <f t="shared" si="12"/>
        <v>#DIV/0!</v>
      </c>
      <c r="Q87" s="6" t="e">
        <f t="shared" si="13"/>
        <v>#DIV/0!</v>
      </c>
      <c r="R87" t="e">
        <f t="shared" si="14"/>
        <v>#DIV/0!</v>
      </c>
      <c r="V87" s="25" t="s">
        <v>4</v>
      </c>
      <c r="W87" s="6" t="e">
        <f t="shared" si="15"/>
        <v>#DIV/0!</v>
      </c>
      <c r="X87" s="6" t="e">
        <f t="shared" si="16"/>
        <v>#DIV/0!</v>
      </c>
      <c r="Y87" t="e">
        <f t="shared" si="23"/>
        <v>#DIV/0!</v>
      </c>
      <c r="AC87" s="25" t="s">
        <v>4</v>
      </c>
      <c r="AD87" s="6" t="e">
        <f t="shared" si="17"/>
        <v>#DIV/0!</v>
      </c>
      <c r="AE87" s="6" t="e">
        <f t="shared" si="18"/>
        <v>#DIV/0!</v>
      </c>
      <c r="AF87" t="e">
        <f t="shared" si="19"/>
        <v>#DIV/0!</v>
      </c>
      <c r="AJ87" s="25" t="s">
        <v>4</v>
      </c>
      <c r="AK87" s="6" t="e">
        <f t="shared" si="20"/>
        <v>#DIV/0!</v>
      </c>
      <c r="AL87" s="6" t="e">
        <f t="shared" si="21"/>
        <v>#DIV/0!</v>
      </c>
      <c r="AM87" t="e">
        <f t="shared" si="22"/>
        <v>#DIV/0!</v>
      </c>
    </row>
    <row r="88" spans="1:39" x14ac:dyDescent="0.45">
      <c r="B88" s="6">
        <f t="shared" si="6"/>
        <v>0.87341409901745681</v>
      </c>
      <c r="C88" s="6">
        <f t="shared" si="7"/>
        <v>0.98903482347270755</v>
      </c>
      <c r="D88" t="e">
        <f t="shared" si="8"/>
        <v>#DIV/0!</v>
      </c>
      <c r="I88" s="6">
        <f t="shared" si="9"/>
        <v>0.81030818278427208</v>
      </c>
      <c r="J88" s="6">
        <f t="shared" si="10"/>
        <v>1.3156584830844511</v>
      </c>
      <c r="K88" t="e">
        <f t="shared" si="11"/>
        <v>#DIV/0!</v>
      </c>
      <c r="P88" s="6" t="e">
        <f t="shared" si="12"/>
        <v>#DIV/0!</v>
      </c>
      <c r="Q88" s="6" t="e">
        <f t="shared" si="13"/>
        <v>#DIV/0!</v>
      </c>
      <c r="R88" t="e">
        <f t="shared" si="14"/>
        <v>#DIV/0!</v>
      </c>
      <c r="W88" s="6" t="e">
        <f t="shared" si="15"/>
        <v>#DIV/0!</v>
      </c>
      <c r="X88" s="6" t="e">
        <f t="shared" si="16"/>
        <v>#DIV/0!</v>
      </c>
      <c r="Y88" t="e">
        <f t="shared" si="23"/>
        <v>#DIV/0!</v>
      </c>
      <c r="AD88" s="6" t="e">
        <f t="shared" si="17"/>
        <v>#DIV/0!</v>
      </c>
      <c r="AE88" s="6" t="e">
        <f t="shared" si="18"/>
        <v>#DIV/0!</v>
      </c>
      <c r="AF88" t="e">
        <f t="shared" si="19"/>
        <v>#DIV/0!</v>
      </c>
      <c r="AK88" s="6" t="e">
        <f t="shared" si="20"/>
        <v>#DIV/0!</v>
      </c>
      <c r="AL88" s="6" t="e">
        <f t="shared" si="21"/>
        <v>#DIV/0!</v>
      </c>
      <c r="AM88" t="e">
        <f t="shared" si="22"/>
        <v>#DIV/0!</v>
      </c>
    </row>
    <row r="89" spans="1:39" x14ac:dyDescent="0.45">
      <c r="B89" s="6" t="e">
        <f t="shared" si="6"/>
        <v>#DIV/0!</v>
      </c>
      <c r="C89" s="6" t="e">
        <f t="shared" si="7"/>
        <v>#DIV/0!</v>
      </c>
      <c r="D89" t="e">
        <f t="shared" si="8"/>
        <v>#DIV/0!</v>
      </c>
      <c r="I89" s="6" t="e">
        <f t="shared" si="9"/>
        <v>#DIV/0!</v>
      </c>
      <c r="J89" s="6" t="e">
        <f t="shared" si="10"/>
        <v>#DIV/0!</v>
      </c>
      <c r="K89" t="e">
        <f t="shared" si="11"/>
        <v>#DIV/0!</v>
      </c>
      <c r="P89" s="6" t="e">
        <f t="shared" si="12"/>
        <v>#DIV/0!</v>
      </c>
      <c r="Q89" s="6" t="e">
        <f t="shared" si="13"/>
        <v>#DIV/0!</v>
      </c>
      <c r="R89" t="e">
        <f t="shared" si="14"/>
        <v>#DIV/0!</v>
      </c>
      <c r="W89" s="6" t="e">
        <f t="shared" si="15"/>
        <v>#DIV/0!</v>
      </c>
      <c r="X89" s="6" t="e">
        <f t="shared" si="16"/>
        <v>#DIV/0!</v>
      </c>
      <c r="Y89" t="e">
        <f t="shared" si="23"/>
        <v>#DIV/0!</v>
      </c>
      <c r="AD89" s="6" t="e">
        <f t="shared" si="17"/>
        <v>#DIV/0!</v>
      </c>
      <c r="AE89" s="6" t="e">
        <f t="shared" si="18"/>
        <v>#DIV/0!</v>
      </c>
      <c r="AF89" t="e">
        <f t="shared" si="19"/>
        <v>#DIV/0!</v>
      </c>
      <c r="AK89" s="6" t="e">
        <f t="shared" si="20"/>
        <v>#DIV/0!</v>
      </c>
      <c r="AL89" s="6" t="e">
        <f t="shared" si="21"/>
        <v>#DIV/0!</v>
      </c>
      <c r="AM89" t="e">
        <f t="shared" si="22"/>
        <v>#DIV/0!</v>
      </c>
    </row>
    <row r="90" spans="1:39" x14ac:dyDescent="0.45">
      <c r="A90" s="25" t="str">
        <f>A22</f>
        <v>PC046g</v>
      </c>
      <c r="B90" s="6">
        <f t="shared" si="6"/>
        <v>0.79684488180988133</v>
      </c>
      <c r="C90" s="6" t="e">
        <f t="shared" si="7"/>
        <v>#DIV/0!</v>
      </c>
      <c r="D90" t="e">
        <f t="shared" si="8"/>
        <v>#DIV/0!</v>
      </c>
      <c r="H90" s="25" t="s">
        <v>5</v>
      </c>
      <c r="I90" s="6">
        <f t="shared" si="9"/>
        <v>0.83316810088432403</v>
      </c>
      <c r="J90" s="6" t="e">
        <f t="shared" si="10"/>
        <v>#DIV/0!</v>
      </c>
      <c r="K90" t="e">
        <f t="shared" si="11"/>
        <v>#DIV/0!</v>
      </c>
      <c r="O90" s="25" t="s">
        <v>5</v>
      </c>
      <c r="P90" s="6" t="e">
        <f t="shared" si="12"/>
        <v>#DIV/0!</v>
      </c>
      <c r="Q90" s="6" t="e">
        <f t="shared" si="13"/>
        <v>#DIV/0!</v>
      </c>
      <c r="R90" t="e">
        <f t="shared" si="14"/>
        <v>#DIV/0!</v>
      </c>
      <c r="V90" s="25" t="s">
        <v>5</v>
      </c>
      <c r="W90" s="6" t="e">
        <f t="shared" si="15"/>
        <v>#DIV/0!</v>
      </c>
      <c r="X90" s="6" t="e">
        <f t="shared" si="16"/>
        <v>#DIV/0!</v>
      </c>
      <c r="Y90" t="e">
        <f t="shared" si="23"/>
        <v>#DIV/0!</v>
      </c>
      <c r="AC90" s="25" t="s">
        <v>5</v>
      </c>
      <c r="AD90" s="6" t="e">
        <f t="shared" si="17"/>
        <v>#DIV/0!</v>
      </c>
      <c r="AE90" s="6" t="e">
        <f t="shared" si="18"/>
        <v>#DIV/0!</v>
      </c>
      <c r="AF90" t="e">
        <f t="shared" si="19"/>
        <v>#DIV/0!</v>
      </c>
      <c r="AJ90" s="25" t="s">
        <v>5</v>
      </c>
      <c r="AK90" s="6" t="e">
        <f t="shared" si="20"/>
        <v>#DIV/0!</v>
      </c>
      <c r="AL90" s="6" t="e">
        <f t="shared" si="21"/>
        <v>#DIV/0!</v>
      </c>
      <c r="AM90" t="e">
        <f t="shared" si="22"/>
        <v>#DIV/0!</v>
      </c>
    </row>
    <row r="91" spans="1:39" x14ac:dyDescent="0.45">
      <c r="B91" s="6">
        <f t="shared" si="6"/>
        <v>1</v>
      </c>
      <c r="C91" s="6">
        <f t="shared" si="7"/>
        <v>0.76851263813031878</v>
      </c>
      <c r="D91" t="e">
        <f t="shared" si="8"/>
        <v>#DIV/0!</v>
      </c>
      <c r="I91" s="6">
        <f t="shared" si="9"/>
        <v>0.9097685645321596</v>
      </c>
      <c r="J91" s="6">
        <f t="shared" si="10"/>
        <v>1.7277934584094305</v>
      </c>
      <c r="K91" t="e">
        <f t="shared" si="11"/>
        <v>#DIV/0!</v>
      </c>
      <c r="P91" s="6" t="e">
        <f t="shared" si="12"/>
        <v>#DIV/0!</v>
      </c>
      <c r="Q91" s="6" t="e">
        <f t="shared" si="13"/>
        <v>#DIV/0!</v>
      </c>
      <c r="R91" t="e">
        <f t="shared" si="14"/>
        <v>#DIV/0!</v>
      </c>
      <c r="W91" s="6" t="e">
        <f t="shared" si="15"/>
        <v>#DIV/0!</v>
      </c>
      <c r="X91" s="6" t="e">
        <f t="shared" si="16"/>
        <v>#DIV/0!</v>
      </c>
      <c r="Y91" t="e">
        <f t="shared" si="23"/>
        <v>#DIV/0!</v>
      </c>
      <c r="AD91" s="6" t="e">
        <f t="shared" si="17"/>
        <v>#DIV/0!</v>
      </c>
      <c r="AE91" s="6" t="e">
        <f t="shared" si="18"/>
        <v>#DIV/0!</v>
      </c>
      <c r="AF91" t="e">
        <f t="shared" si="19"/>
        <v>#DIV/0!</v>
      </c>
      <c r="AK91" s="6" t="e">
        <f t="shared" si="20"/>
        <v>#DIV/0!</v>
      </c>
      <c r="AL91" s="6" t="e">
        <f t="shared" si="21"/>
        <v>#DIV/0!</v>
      </c>
      <c r="AM91" t="e">
        <f t="shared" si="22"/>
        <v>#DIV/0!</v>
      </c>
    </row>
    <row r="92" spans="1:39" x14ac:dyDescent="0.45">
      <c r="B92" s="6">
        <f t="shared" si="6"/>
        <v>0.8260257087515408</v>
      </c>
      <c r="C92" s="6">
        <f t="shared" si="7"/>
        <v>0.63215803950987748</v>
      </c>
      <c r="D92" t="e">
        <f t="shared" si="8"/>
        <v>#DIV/0!</v>
      </c>
      <c r="I92" s="6">
        <f t="shared" si="9"/>
        <v>0.82728645047108429</v>
      </c>
      <c r="J92" s="6">
        <f t="shared" si="10"/>
        <v>1.1129386892177591</v>
      </c>
      <c r="K92" t="e">
        <f t="shared" si="11"/>
        <v>#DIV/0!</v>
      </c>
      <c r="P92" s="6" t="e">
        <f t="shared" si="12"/>
        <v>#DIV/0!</v>
      </c>
      <c r="Q92" s="6" t="e">
        <f t="shared" si="13"/>
        <v>#DIV/0!</v>
      </c>
      <c r="R92" t="e">
        <f t="shared" si="14"/>
        <v>#DIV/0!</v>
      </c>
      <c r="W92" s="6" t="e">
        <f t="shared" si="15"/>
        <v>#DIV/0!</v>
      </c>
      <c r="X92" s="6" t="e">
        <f t="shared" si="16"/>
        <v>#DIV/0!</v>
      </c>
      <c r="Y92" t="e">
        <f t="shared" si="23"/>
        <v>#DIV/0!</v>
      </c>
      <c r="AD92" s="6" t="e">
        <f t="shared" si="17"/>
        <v>#DIV/0!</v>
      </c>
      <c r="AE92" s="6" t="e">
        <f t="shared" si="18"/>
        <v>#DIV/0!</v>
      </c>
      <c r="AF92" t="e">
        <f t="shared" si="19"/>
        <v>#DIV/0!</v>
      </c>
      <c r="AK92" s="6" t="e">
        <f t="shared" si="20"/>
        <v>#DIV/0!</v>
      </c>
      <c r="AL92" s="6" t="e">
        <f t="shared" si="21"/>
        <v>#DIV/0!</v>
      </c>
      <c r="AM92" t="e">
        <f t="shared" si="22"/>
        <v>#DIV/0!</v>
      </c>
    </row>
    <row r="93" spans="1:39" x14ac:dyDescent="0.45">
      <c r="B93" s="6" t="e">
        <f t="shared" si="6"/>
        <v>#DIV/0!</v>
      </c>
      <c r="C93" s="6" t="e">
        <f t="shared" si="7"/>
        <v>#DIV/0!</v>
      </c>
      <c r="D93" t="e">
        <f t="shared" si="8"/>
        <v>#DIV/0!</v>
      </c>
      <c r="I93" s="6" t="e">
        <f t="shared" si="9"/>
        <v>#DIV/0!</v>
      </c>
      <c r="J93" s="6" t="e">
        <f t="shared" si="10"/>
        <v>#DIV/0!</v>
      </c>
      <c r="K93" t="e">
        <f t="shared" si="11"/>
        <v>#DIV/0!</v>
      </c>
      <c r="P93" s="6" t="e">
        <f t="shared" si="12"/>
        <v>#DIV/0!</v>
      </c>
      <c r="Q93" s="6" t="e">
        <f t="shared" si="13"/>
        <v>#DIV/0!</v>
      </c>
      <c r="R93" t="e">
        <f t="shared" si="14"/>
        <v>#DIV/0!</v>
      </c>
      <c r="W93" s="6" t="e">
        <f t="shared" si="15"/>
        <v>#DIV/0!</v>
      </c>
      <c r="X93" s="6" t="e">
        <f t="shared" si="16"/>
        <v>#DIV/0!</v>
      </c>
      <c r="Y93" t="e">
        <f t="shared" si="23"/>
        <v>#DIV/0!</v>
      </c>
      <c r="AD93" s="6" t="e">
        <f t="shared" si="17"/>
        <v>#DIV/0!</v>
      </c>
      <c r="AE93" s="6" t="e">
        <f t="shared" si="18"/>
        <v>#DIV/0!</v>
      </c>
      <c r="AF93" t="e">
        <f t="shared" si="19"/>
        <v>#DIV/0!</v>
      </c>
      <c r="AK93" s="6" t="e">
        <f t="shared" si="20"/>
        <v>#DIV/0!</v>
      </c>
      <c r="AL93" s="6" t="e">
        <f t="shared" si="21"/>
        <v>#DIV/0!</v>
      </c>
      <c r="AM93" t="e">
        <f t="shared" si="22"/>
        <v>#DIV/0!</v>
      </c>
    </row>
    <row r="94" spans="1:39" x14ac:dyDescent="0.45">
      <c r="A94" s="25" t="str">
        <f>A26</f>
        <v>LK001</v>
      </c>
      <c r="B94" s="6">
        <f t="shared" si="6"/>
        <v>1.417535084062804</v>
      </c>
      <c r="C94" s="6">
        <f t="shared" si="7"/>
        <v>1.2175906627761568</v>
      </c>
      <c r="D94" t="e">
        <f t="shared" si="8"/>
        <v>#DIV/0!</v>
      </c>
      <c r="H94" s="25" t="s">
        <v>48</v>
      </c>
      <c r="I94" s="6">
        <f t="shared" si="9"/>
        <v>0.97097625329815307</v>
      </c>
      <c r="J94" s="6">
        <f t="shared" si="10"/>
        <v>1.02094327176781</v>
      </c>
      <c r="K94" t="e">
        <f t="shared" si="11"/>
        <v>#DIV/0!</v>
      </c>
      <c r="O94" s="25" t="s">
        <v>48</v>
      </c>
      <c r="P94" s="6" t="e">
        <f t="shared" si="12"/>
        <v>#DIV/0!</v>
      </c>
      <c r="Q94" s="6" t="e">
        <f t="shared" si="13"/>
        <v>#DIV/0!</v>
      </c>
      <c r="R94" t="e">
        <f t="shared" si="14"/>
        <v>#DIV/0!</v>
      </c>
      <c r="V94" s="25" t="s">
        <v>48</v>
      </c>
      <c r="W94" s="6" t="e">
        <f t="shared" si="15"/>
        <v>#DIV/0!</v>
      </c>
      <c r="X94" s="6" t="e">
        <f t="shared" si="16"/>
        <v>#DIV/0!</v>
      </c>
      <c r="Y94" t="e">
        <f t="shared" si="23"/>
        <v>#DIV/0!</v>
      </c>
      <c r="AC94" s="25" t="s">
        <v>48</v>
      </c>
      <c r="AD94" s="6" t="e">
        <f t="shared" si="17"/>
        <v>#DIV/0!</v>
      </c>
      <c r="AE94" s="6" t="e">
        <f t="shared" si="18"/>
        <v>#DIV/0!</v>
      </c>
      <c r="AF94" t="e">
        <f t="shared" si="19"/>
        <v>#DIV/0!</v>
      </c>
      <c r="AJ94" s="25" t="s">
        <v>48</v>
      </c>
      <c r="AK94" s="6" t="e">
        <f t="shared" si="20"/>
        <v>#DIV/0!</v>
      </c>
      <c r="AL94" s="6" t="e">
        <f t="shared" si="21"/>
        <v>#DIV/0!</v>
      </c>
      <c r="AM94" t="e">
        <f t="shared" si="22"/>
        <v>#DIV/0!</v>
      </c>
    </row>
    <row r="95" spans="1:39" x14ac:dyDescent="0.45">
      <c r="B95" s="6">
        <f t="shared" si="6"/>
        <v>0.99247147394424184</v>
      </c>
      <c r="C95" s="6">
        <f t="shared" si="7"/>
        <v>0.87401482178567225</v>
      </c>
      <c r="D95" t="e">
        <f t="shared" si="8"/>
        <v>#DIV/0!</v>
      </c>
      <c r="I95" s="6">
        <f t="shared" si="9"/>
        <v>1.6739252862774545</v>
      </c>
      <c r="J95" s="6">
        <f t="shared" si="10"/>
        <v>1.9633940304111133</v>
      </c>
      <c r="K95" t="e">
        <f t="shared" si="11"/>
        <v>#DIV/0!</v>
      </c>
      <c r="P95" s="6" t="e">
        <f t="shared" si="12"/>
        <v>#DIV/0!</v>
      </c>
      <c r="Q95" s="6" t="e">
        <f t="shared" si="13"/>
        <v>#DIV/0!</v>
      </c>
      <c r="R95" t="e">
        <f t="shared" si="14"/>
        <v>#DIV/0!</v>
      </c>
      <c r="W95" s="6" t="e">
        <f t="shared" si="15"/>
        <v>#DIV/0!</v>
      </c>
      <c r="X95" s="6" t="e">
        <f t="shared" si="16"/>
        <v>#DIV/0!</v>
      </c>
      <c r="Y95" t="e">
        <f t="shared" si="23"/>
        <v>#DIV/0!</v>
      </c>
      <c r="AD95" s="6">
        <f t="shared" si="17"/>
        <v>1.136897930106463</v>
      </c>
      <c r="AE95" s="6">
        <f t="shared" si="18"/>
        <v>1.0028891439426921</v>
      </c>
      <c r="AF95" t="e">
        <f t="shared" si="19"/>
        <v>#DIV/0!</v>
      </c>
      <c r="AK95" s="6" t="e">
        <f t="shared" si="20"/>
        <v>#DIV/0!</v>
      </c>
      <c r="AL95" s="6" t="e">
        <f t="shared" si="21"/>
        <v>#DIV/0!</v>
      </c>
      <c r="AM95" t="e">
        <f t="shared" si="22"/>
        <v>#DIV/0!</v>
      </c>
    </row>
    <row r="96" spans="1:39" x14ac:dyDescent="0.45">
      <c r="B96" s="6">
        <f t="shared" si="6"/>
        <v>1.0438095238095237</v>
      </c>
      <c r="C96" s="6">
        <f t="shared" si="7"/>
        <v>0.85492063492063497</v>
      </c>
      <c r="D96" t="e">
        <f t="shared" si="8"/>
        <v>#DIV/0!</v>
      </c>
      <c r="I96" s="6">
        <f t="shared" si="9"/>
        <v>1.161656267725468</v>
      </c>
      <c r="J96" s="6">
        <f t="shared" si="10"/>
        <v>1.2969370391378332</v>
      </c>
      <c r="K96" t="e">
        <f t="shared" si="11"/>
        <v>#DIV/0!</v>
      </c>
      <c r="P96" s="6" t="e">
        <f t="shared" si="12"/>
        <v>#DIV/0!</v>
      </c>
      <c r="Q96" s="6" t="e">
        <f t="shared" si="13"/>
        <v>#DIV/0!</v>
      </c>
      <c r="R96" t="e">
        <f t="shared" si="14"/>
        <v>#DIV/0!</v>
      </c>
      <c r="W96" s="6">
        <f t="shared" si="15"/>
        <v>1.24235629841011</v>
      </c>
      <c r="X96" s="6">
        <f t="shared" si="16"/>
        <v>1.4225438238891153</v>
      </c>
      <c r="Y96" t="e">
        <f t="shared" si="23"/>
        <v>#DIV/0!</v>
      </c>
      <c r="AD96" s="6">
        <f t="shared" si="17"/>
        <v>1.2815437286025522</v>
      </c>
      <c r="AE96" s="6">
        <f t="shared" si="18"/>
        <v>1.0281979458450046</v>
      </c>
      <c r="AF96" t="e">
        <f t="shared" si="19"/>
        <v>#DIV/0!</v>
      </c>
      <c r="AK96" s="6" t="e">
        <f t="shared" si="20"/>
        <v>#DIV/0!</v>
      </c>
      <c r="AL96" s="6" t="e">
        <f t="shared" si="21"/>
        <v>#DIV/0!</v>
      </c>
      <c r="AM96" t="e">
        <f t="shared" si="22"/>
        <v>#DIV/0!</v>
      </c>
    </row>
    <row r="97" spans="1:39" x14ac:dyDescent="0.45">
      <c r="B97" s="6">
        <f t="shared" si="6"/>
        <v>1.4996843434343434</v>
      </c>
      <c r="C97" s="6">
        <f t="shared" si="7"/>
        <v>0.64236111111111116</v>
      </c>
      <c r="D97" t="e">
        <f t="shared" si="8"/>
        <v>#DIV/0!</v>
      </c>
      <c r="I97" s="6">
        <f t="shared" si="9"/>
        <v>1.3849182313749242</v>
      </c>
      <c r="J97" s="6">
        <f t="shared" si="10"/>
        <v>1.2580254391278014</v>
      </c>
      <c r="K97" t="e">
        <f t="shared" si="11"/>
        <v>#DIV/0!</v>
      </c>
      <c r="P97" s="6" t="e">
        <f t="shared" si="12"/>
        <v>#DIV/0!</v>
      </c>
      <c r="Q97" s="6" t="e">
        <f t="shared" si="13"/>
        <v>#DIV/0!</v>
      </c>
      <c r="R97" t="e">
        <f t="shared" si="14"/>
        <v>#DIV/0!</v>
      </c>
      <c r="W97" s="6">
        <f t="shared" si="15"/>
        <v>1.206100022426553</v>
      </c>
      <c r="X97" s="6">
        <f t="shared" si="16"/>
        <v>1.1253644314868805</v>
      </c>
      <c r="Y97" t="e">
        <f t="shared" si="23"/>
        <v>#DIV/0!</v>
      </c>
      <c r="AD97" s="6">
        <f t="shared" si="17"/>
        <v>1.7947923908234849</v>
      </c>
      <c r="AE97" s="6">
        <f t="shared" si="18"/>
        <v>1.0255956518991343</v>
      </c>
      <c r="AF97" t="e">
        <f t="shared" si="19"/>
        <v>#DIV/0!</v>
      </c>
      <c r="AK97" s="6" t="e">
        <f t="shared" si="20"/>
        <v>#DIV/0!</v>
      </c>
      <c r="AL97" s="6" t="e">
        <f t="shared" si="21"/>
        <v>#DIV/0!</v>
      </c>
      <c r="AM97" t="e">
        <f t="shared" si="22"/>
        <v>#DIV/0!</v>
      </c>
    </row>
    <row r="98" spans="1:39" x14ac:dyDescent="0.45">
      <c r="B98" s="6">
        <f t="shared" si="6"/>
        <v>1.3521786100108031</v>
      </c>
      <c r="C98" s="6">
        <f t="shared" si="7"/>
        <v>2.1757292041771694</v>
      </c>
      <c r="D98" t="e">
        <f t="shared" si="8"/>
        <v>#DIV/0!</v>
      </c>
      <c r="I98" s="6">
        <f t="shared" si="9"/>
        <v>1.2460225067908421</v>
      </c>
      <c r="J98" s="6">
        <f t="shared" si="10"/>
        <v>1.827189238132195</v>
      </c>
      <c r="K98" t="e">
        <f t="shared" si="11"/>
        <v>#DIV/0!</v>
      </c>
      <c r="P98" s="6" t="e">
        <f t="shared" si="12"/>
        <v>#DIV/0!</v>
      </c>
      <c r="Q98" s="6" t="e">
        <f t="shared" si="13"/>
        <v>#DIV/0!</v>
      </c>
      <c r="R98" t="e">
        <f t="shared" si="14"/>
        <v>#DIV/0!</v>
      </c>
      <c r="W98" s="6">
        <f t="shared" si="15"/>
        <v>1.2633037694013303</v>
      </c>
      <c r="X98" s="6">
        <f t="shared" si="16"/>
        <v>1.4994456762749446</v>
      </c>
      <c r="Y98" t="e">
        <f t="shared" si="23"/>
        <v>#DIV/0!</v>
      </c>
      <c r="AD98" s="6" t="e">
        <f t="shared" si="17"/>
        <v>#DIV/0!</v>
      </c>
      <c r="AE98" s="6" t="e">
        <f t="shared" si="18"/>
        <v>#DIV/0!</v>
      </c>
      <c r="AF98" t="e">
        <f t="shared" si="19"/>
        <v>#DIV/0!</v>
      </c>
      <c r="AK98" s="6" t="e">
        <f t="shared" si="20"/>
        <v>#DIV/0!</v>
      </c>
      <c r="AL98" s="6" t="e">
        <f t="shared" si="21"/>
        <v>#DIV/0!</v>
      </c>
      <c r="AM98" t="e">
        <f t="shared" si="22"/>
        <v>#DIV/0!</v>
      </c>
    </row>
    <row r="99" spans="1:39" x14ac:dyDescent="0.45">
      <c r="B99" s="6">
        <f t="shared" si="6"/>
        <v>1.7235411581983582</v>
      </c>
      <c r="C99" s="6">
        <f t="shared" si="7"/>
        <v>1.7974262258708675</v>
      </c>
      <c r="D99" t="e">
        <f t="shared" si="8"/>
        <v>#DIV/0!</v>
      </c>
      <c r="I99" s="6">
        <f t="shared" si="9"/>
        <v>1.2957712638154733</v>
      </c>
      <c r="J99" s="6">
        <f t="shared" si="10"/>
        <v>1.0860163382988948</v>
      </c>
      <c r="K99" t="e">
        <f t="shared" si="11"/>
        <v>#DIV/0!</v>
      </c>
      <c r="P99" s="6" t="e">
        <f t="shared" si="12"/>
        <v>#DIV/0!</v>
      </c>
      <c r="Q99" s="6" t="e">
        <f t="shared" si="13"/>
        <v>#DIV/0!</v>
      </c>
      <c r="R99" t="e">
        <f t="shared" si="14"/>
        <v>#DIV/0!</v>
      </c>
      <c r="W99" s="6">
        <f t="shared" si="15"/>
        <v>1.3037781840341256</v>
      </c>
      <c r="X99" s="6">
        <f t="shared" si="16"/>
        <v>1.4143814747105423</v>
      </c>
      <c r="Y99" t="e">
        <f t="shared" si="23"/>
        <v>#DIV/0!</v>
      </c>
      <c r="AD99" s="6">
        <f t="shared" si="17"/>
        <v>1.0942120483890676</v>
      </c>
      <c r="AE99" s="6">
        <f t="shared" si="18"/>
        <v>1.2110708321453301</v>
      </c>
      <c r="AF99" t="e">
        <f t="shared" si="19"/>
        <v>#DIV/0!</v>
      </c>
      <c r="AK99" s="6" t="e">
        <f t="shared" si="20"/>
        <v>#DIV/0!</v>
      </c>
      <c r="AL99" s="6" t="e">
        <f t="shared" si="21"/>
        <v>#DIV/0!</v>
      </c>
      <c r="AM99" t="e">
        <f t="shared" si="22"/>
        <v>#DIV/0!</v>
      </c>
    </row>
    <row r="100" spans="1:39" x14ac:dyDescent="0.45">
      <c r="B100" s="6">
        <f t="shared" si="6"/>
        <v>1.9505766062602965</v>
      </c>
      <c r="C100" s="6">
        <f t="shared" si="7"/>
        <v>1.5845689181768259</v>
      </c>
      <c r="D100" t="e">
        <f t="shared" si="8"/>
        <v>#DIV/0!</v>
      </c>
      <c r="I100" s="6">
        <f t="shared" si="9"/>
        <v>1.4962762356127286</v>
      </c>
      <c r="J100" s="6">
        <f t="shared" si="10"/>
        <v>1.3358158429248477</v>
      </c>
      <c r="K100" t="e">
        <f t="shared" si="11"/>
        <v>#DIV/0!</v>
      </c>
      <c r="P100" s="6">
        <f t="shared" si="12"/>
        <v>1.2437538086532602</v>
      </c>
      <c r="Q100" s="6">
        <f t="shared" si="13"/>
        <v>1.6252285191956124</v>
      </c>
      <c r="R100" t="e">
        <f t="shared" si="14"/>
        <v>#DIV/0!</v>
      </c>
      <c r="W100" s="6">
        <f t="shared" si="15"/>
        <v>1.5115546218487395</v>
      </c>
      <c r="X100" s="6">
        <f t="shared" si="16"/>
        <v>1.2113095238095237</v>
      </c>
      <c r="Y100" t="e">
        <f t="shared" si="23"/>
        <v>#DIV/0!</v>
      </c>
      <c r="AD100" s="6" t="e">
        <f t="shared" si="17"/>
        <v>#DIV/0!</v>
      </c>
      <c r="AE100" s="6" t="e">
        <f t="shared" si="18"/>
        <v>#DIV/0!</v>
      </c>
      <c r="AF100" t="e">
        <f t="shared" si="19"/>
        <v>#DIV/0!</v>
      </c>
      <c r="AK100" s="6" t="e">
        <f t="shared" si="20"/>
        <v>#DIV/0!</v>
      </c>
      <c r="AL100" s="6" t="e">
        <f t="shared" si="21"/>
        <v>#DIV/0!</v>
      </c>
      <c r="AM100" t="e">
        <f t="shared" si="22"/>
        <v>#DIV/0!</v>
      </c>
    </row>
    <row r="101" spans="1:39" x14ac:dyDescent="0.45">
      <c r="B101" s="6">
        <f t="shared" si="6"/>
        <v>1.3398985377499253</v>
      </c>
      <c r="C101" s="6">
        <f t="shared" si="7"/>
        <v>1.4804535959415099</v>
      </c>
      <c r="D101" t="e">
        <f t="shared" si="8"/>
        <v>#DIV/0!</v>
      </c>
      <c r="I101" s="6">
        <f t="shared" si="9"/>
        <v>1.1544369995097239</v>
      </c>
      <c r="J101" s="6">
        <f t="shared" si="10"/>
        <v>1.4705017159666611</v>
      </c>
      <c r="K101" t="e">
        <f t="shared" si="11"/>
        <v>#DIV/0!</v>
      </c>
      <c r="P101" s="6">
        <f t="shared" si="12"/>
        <v>1.2288557213930349</v>
      </c>
      <c r="Q101" s="6">
        <f t="shared" si="13"/>
        <v>1.3423507462686568</v>
      </c>
      <c r="R101" t="e">
        <f t="shared" si="14"/>
        <v>#DIV/0!</v>
      </c>
      <c r="W101" s="6">
        <f t="shared" si="15"/>
        <v>1.4660593593887745</v>
      </c>
      <c r="X101" s="6">
        <f t="shared" si="16"/>
        <v>1.6223920070526006</v>
      </c>
      <c r="Y101" t="e">
        <f t="shared" si="23"/>
        <v>#DIV/0!</v>
      </c>
      <c r="AD101" s="6">
        <f t="shared" si="17"/>
        <v>0.81206404279157185</v>
      </c>
      <c r="AE101" s="6">
        <f t="shared" si="18"/>
        <v>2.8098594094473959</v>
      </c>
      <c r="AF101" t="e">
        <f t="shared" si="19"/>
        <v>#DIV/0!</v>
      </c>
      <c r="AK101" s="6" t="e">
        <f t="shared" si="20"/>
        <v>#DIV/0!</v>
      </c>
      <c r="AL101" s="6" t="e">
        <f t="shared" si="21"/>
        <v>#DIV/0!</v>
      </c>
      <c r="AM101" t="e">
        <f t="shared" si="22"/>
        <v>#DIV/0!</v>
      </c>
    </row>
    <row r="102" spans="1:39" x14ac:dyDescent="0.45">
      <c r="B102" t="e">
        <f t="shared" si="6"/>
        <v>#DIV/0!</v>
      </c>
      <c r="C102" t="e">
        <f t="shared" si="7"/>
        <v>#DIV/0!</v>
      </c>
      <c r="D102" t="e">
        <f t="shared" si="8"/>
        <v>#DIV/0!</v>
      </c>
      <c r="I102" t="e">
        <f t="shared" si="9"/>
        <v>#DIV/0!</v>
      </c>
      <c r="J102" t="e">
        <f t="shared" si="10"/>
        <v>#DIV/0!</v>
      </c>
      <c r="K102" t="e">
        <f t="shared" si="11"/>
        <v>#DIV/0!</v>
      </c>
      <c r="P102" t="e">
        <f t="shared" si="12"/>
        <v>#DIV/0!</v>
      </c>
      <c r="Q102" t="e">
        <f t="shared" si="13"/>
        <v>#DIV/0!</v>
      </c>
      <c r="R102" t="e">
        <f t="shared" si="14"/>
        <v>#DIV/0!</v>
      </c>
      <c r="W102" t="e">
        <f t="shared" si="15"/>
        <v>#DIV/0!</v>
      </c>
      <c r="X102" t="e">
        <f t="shared" si="16"/>
        <v>#DIV/0!</v>
      </c>
      <c r="Y102" t="e">
        <f t="shared" si="23"/>
        <v>#DIV/0!</v>
      </c>
      <c r="AD102" t="e">
        <f t="shared" si="17"/>
        <v>#DIV/0!</v>
      </c>
      <c r="AE102" t="e">
        <f t="shared" si="18"/>
        <v>#DIV/0!</v>
      </c>
      <c r="AF102" t="e">
        <f t="shared" si="19"/>
        <v>#DIV/0!</v>
      </c>
      <c r="AK102" t="e">
        <f t="shared" si="20"/>
        <v>#DIV/0!</v>
      </c>
      <c r="AL102" t="e">
        <f t="shared" si="21"/>
        <v>#DIV/0!</v>
      </c>
      <c r="AM102" t="e">
        <f t="shared" si="22"/>
        <v>#DIV/0!</v>
      </c>
    </row>
    <row r="103" spans="1:39" x14ac:dyDescent="0.45">
      <c r="A103" s="25" t="str">
        <f>A35</f>
        <v>PC072b</v>
      </c>
      <c r="B103" s="6">
        <f t="shared" si="6"/>
        <v>0.7572373254959589</v>
      </c>
      <c r="C103" s="6" t="e">
        <f t="shared" si="7"/>
        <v>#DIV/0!</v>
      </c>
      <c r="D103" s="6" t="e">
        <f t="shared" si="8"/>
        <v>#DIV/0!</v>
      </c>
      <c r="H103" s="25" t="s">
        <v>49</v>
      </c>
      <c r="I103" s="6">
        <f t="shared" si="9"/>
        <v>1.0740426973907151</v>
      </c>
      <c r="J103" s="6" t="e">
        <f t="shared" si="10"/>
        <v>#DIV/0!</v>
      </c>
      <c r="K103" s="6" t="e">
        <f t="shared" si="11"/>
        <v>#DIV/0!</v>
      </c>
      <c r="O103" s="25" t="s">
        <v>49</v>
      </c>
      <c r="P103" s="6">
        <f t="shared" si="12"/>
        <v>0.97807017543859653</v>
      </c>
      <c r="Q103" s="6" t="e">
        <f t="shared" si="13"/>
        <v>#DIV/0!</v>
      </c>
      <c r="R103" s="6" t="e">
        <f t="shared" si="14"/>
        <v>#DIV/0!</v>
      </c>
      <c r="V103" s="25" t="s">
        <v>49</v>
      </c>
      <c r="W103" s="6">
        <f t="shared" si="15"/>
        <v>1.0616980616980618</v>
      </c>
      <c r="X103" s="6" t="e">
        <f t="shared" si="16"/>
        <v>#DIV/0!</v>
      </c>
      <c r="Y103" s="6" t="e">
        <f t="shared" si="23"/>
        <v>#DIV/0!</v>
      </c>
      <c r="AC103" s="25" t="s">
        <v>49</v>
      </c>
      <c r="AD103" s="6">
        <f t="shared" si="17"/>
        <v>0.96647913736521329</v>
      </c>
      <c r="AE103" s="6" t="e">
        <f t="shared" si="18"/>
        <v>#DIV/0!</v>
      </c>
      <c r="AF103" s="6" t="e">
        <f t="shared" si="19"/>
        <v>#DIV/0!</v>
      </c>
      <c r="AJ103" s="25" t="s">
        <v>49</v>
      </c>
      <c r="AK103" s="6">
        <f t="shared" si="20"/>
        <v>1.0222739361702127</v>
      </c>
      <c r="AL103" s="6" t="e">
        <f t="shared" si="21"/>
        <v>#DIV/0!</v>
      </c>
      <c r="AM103" s="6" t="e">
        <f t="shared" si="22"/>
        <v>#DIV/0!</v>
      </c>
    </row>
    <row r="104" spans="1:39" x14ac:dyDescent="0.45">
      <c r="B104" s="6">
        <f t="shared" si="6"/>
        <v>0.66524662887723129</v>
      </c>
      <c r="C104" s="6" t="e">
        <f t="shared" si="7"/>
        <v>#DIV/0!</v>
      </c>
      <c r="D104" s="6" t="e">
        <f t="shared" si="8"/>
        <v>#DIV/0!</v>
      </c>
      <c r="I104" s="6">
        <f t="shared" si="9"/>
        <v>1.137813696299447</v>
      </c>
      <c r="J104" s="6" t="e">
        <f t="shared" si="10"/>
        <v>#DIV/0!</v>
      </c>
      <c r="K104" s="6" t="e">
        <f t="shared" si="11"/>
        <v>#DIV/0!</v>
      </c>
      <c r="P104" s="6">
        <f t="shared" si="12"/>
        <v>1.0559619604974397</v>
      </c>
      <c r="Q104" s="6" t="e">
        <f t="shared" si="13"/>
        <v>#DIV/0!</v>
      </c>
      <c r="R104" s="6" t="e">
        <f t="shared" si="14"/>
        <v>#DIV/0!</v>
      </c>
      <c r="W104" s="6">
        <f t="shared" si="15"/>
        <v>1.4213784564589351</v>
      </c>
      <c r="X104" s="6" t="e">
        <f t="shared" si="16"/>
        <v>#DIV/0!</v>
      </c>
      <c r="Y104" s="6" t="e">
        <f t="shared" si="23"/>
        <v>#DIV/0!</v>
      </c>
      <c r="AD104" s="6">
        <f t="shared" si="17"/>
        <v>1.2786007495984295</v>
      </c>
      <c r="AE104" s="6" t="e">
        <f t="shared" si="18"/>
        <v>#DIV/0!</v>
      </c>
      <c r="AF104" s="6" t="e">
        <f t="shared" si="19"/>
        <v>#DIV/0!</v>
      </c>
      <c r="AK104" s="6">
        <f t="shared" si="20"/>
        <v>1.1889335540316859</v>
      </c>
      <c r="AL104" s="6" t="e">
        <f t="shared" si="21"/>
        <v>#DIV/0!</v>
      </c>
      <c r="AM104" s="6" t="e">
        <f t="shared" si="22"/>
        <v>#DIV/0!</v>
      </c>
    </row>
    <row r="105" spans="1:39" x14ac:dyDescent="0.45">
      <c r="B105" s="6">
        <f t="shared" si="6"/>
        <v>0.88403228982083082</v>
      </c>
      <c r="C105" s="6" t="e">
        <f t="shared" si="7"/>
        <v>#DIV/0!</v>
      </c>
      <c r="D105" s="6" t="e">
        <f t="shared" si="8"/>
        <v>#DIV/0!</v>
      </c>
      <c r="I105" s="6">
        <f t="shared" si="9"/>
        <v>1.0999290276792051</v>
      </c>
      <c r="J105" s="6" t="e">
        <f t="shared" si="10"/>
        <v>#DIV/0!</v>
      </c>
      <c r="K105" s="6" t="e">
        <f t="shared" si="11"/>
        <v>#DIV/0!</v>
      </c>
      <c r="P105" s="6">
        <f t="shared" si="12"/>
        <v>0.97324159021406731</v>
      </c>
      <c r="Q105" s="6" t="e">
        <f t="shared" si="13"/>
        <v>#DIV/0!</v>
      </c>
      <c r="R105" s="6" t="e">
        <f t="shared" si="14"/>
        <v>#DIV/0!</v>
      </c>
      <c r="W105" s="6">
        <f t="shared" si="15"/>
        <v>1.4403738317757009</v>
      </c>
      <c r="X105" s="6" t="e">
        <f t="shared" si="16"/>
        <v>#DIV/0!</v>
      </c>
      <c r="Y105" s="6" t="e">
        <f t="shared" si="23"/>
        <v>#DIV/0!</v>
      </c>
      <c r="AD105" s="6">
        <f t="shared" si="17"/>
        <v>3.0363809297348712</v>
      </c>
      <c r="AE105" s="6" t="e">
        <f t="shared" si="18"/>
        <v>#DIV/0!</v>
      </c>
      <c r="AF105" s="6" t="e">
        <f t="shared" si="19"/>
        <v>#DIV/0!</v>
      </c>
      <c r="AK105" s="6">
        <f t="shared" si="20"/>
        <v>1.4245743698033522</v>
      </c>
      <c r="AL105" s="6" t="e">
        <f t="shared" si="21"/>
        <v>#DIV/0!</v>
      </c>
      <c r="AM105" s="6" t="e">
        <f t="shared" si="22"/>
        <v>#DIV/0!</v>
      </c>
    </row>
    <row r="106" spans="1:39" x14ac:dyDescent="0.45">
      <c r="B106" s="6">
        <f t="shared" si="6"/>
        <v>0.76486220178555431</v>
      </c>
      <c r="C106" s="6" t="e">
        <f t="shared" si="7"/>
        <v>#DIV/0!</v>
      </c>
      <c r="D106" s="6" t="e">
        <f t="shared" si="8"/>
        <v>#DIV/0!</v>
      </c>
      <c r="I106" s="6">
        <f t="shared" si="9"/>
        <v>0.96503616947984838</v>
      </c>
      <c r="J106" s="6" t="e">
        <f t="shared" si="10"/>
        <v>#DIV/0!</v>
      </c>
      <c r="K106" s="6" t="e">
        <f t="shared" si="11"/>
        <v>#DIV/0!</v>
      </c>
      <c r="P106" s="6">
        <f t="shared" si="12"/>
        <v>0.83473139389612705</v>
      </c>
      <c r="Q106" s="6" t="e">
        <f t="shared" si="13"/>
        <v>#DIV/0!</v>
      </c>
      <c r="R106" s="6" t="e">
        <f t="shared" si="14"/>
        <v>#DIV/0!</v>
      </c>
      <c r="W106" s="6">
        <f t="shared" si="15"/>
        <v>1.0989583333333333</v>
      </c>
      <c r="X106" s="6" t="e">
        <f t="shared" si="16"/>
        <v>#DIV/0!</v>
      </c>
      <c r="Y106" s="6" t="e">
        <f t="shared" si="23"/>
        <v>#DIV/0!</v>
      </c>
      <c r="AD106" s="6">
        <f t="shared" si="17"/>
        <v>0.79155749636098982</v>
      </c>
      <c r="AE106" s="6" t="e">
        <f t="shared" si="18"/>
        <v>#DIV/0!</v>
      </c>
      <c r="AF106" s="6" t="e">
        <f t="shared" si="19"/>
        <v>#DIV/0!</v>
      </c>
      <c r="AK106" s="6">
        <f t="shared" si="20"/>
        <v>0.884828349944629</v>
      </c>
      <c r="AL106" s="6" t="e">
        <f t="shared" si="21"/>
        <v>#DIV/0!</v>
      </c>
      <c r="AM106" s="6" t="e">
        <f t="shared" si="22"/>
        <v>#DIV/0!</v>
      </c>
    </row>
    <row r="107" spans="1:39" x14ac:dyDescent="0.45">
      <c r="B107" s="6">
        <f t="shared" si="6"/>
        <v>0.63899569363272835</v>
      </c>
      <c r="C107" s="6" t="e">
        <f t="shared" si="7"/>
        <v>#DIV/0!</v>
      </c>
      <c r="D107" s="6" t="e">
        <f t="shared" si="8"/>
        <v>#DIV/0!</v>
      </c>
      <c r="I107" s="6">
        <f t="shared" si="9"/>
        <v>1.139080686525942</v>
      </c>
      <c r="J107" s="6" t="e">
        <f t="shared" si="10"/>
        <v>#DIV/0!</v>
      </c>
      <c r="K107" s="6" t="e">
        <f t="shared" si="11"/>
        <v>#DIV/0!</v>
      </c>
      <c r="P107" s="6">
        <f t="shared" si="12"/>
        <v>0.77250095748755265</v>
      </c>
      <c r="Q107" s="6" t="e">
        <f t="shared" si="13"/>
        <v>#DIV/0!</v>
      </c>
      <c r="R107" s="6" t="e">
        <f t="shared" si="14"/>
        <v>#DIV/0!</v>
      </c>
      <c r="W107" s="6">
        <f t="shared" si="15"/>
        <v>1.1581316826111423</v>
      </c>
      <c r="X107" s="6" t="e">
        <f t="shared" si="16"/>
        <v>#DIV/0!</v>
      </c>
      <c r="Y107" s="6" t="e">
        <f t="shared" si="23"/>
        <v>#DIV/0!</v>
      </c>
      <c r="AD107" s="6">
        <f t="shared" si="17"/>
        <v>0.96439426834563613</v>
      </c>
      <c r="AE107" s="6" t="e">
        <f t="shared" si="18"/>
        <v>#DIV/0!</v>
      </c>
      <c r="AF107" s="6" t="e">
        <f t="shared" si="19"/>
        <v>#DIV/0!</v>
      </c>
      <c r="AK107" s="6">
        <f t="shared" si="20"/>
        <v>1.0083459787556905</v>
      </c>
      <c r="AL107" s="6" t="e">
        <f t="shared" si="21"/>
        <v>#DIV/0!</v>
      </c>
      <c r="AM107" s="6" t="e">
        <f t="shared" si="22"/>
        <v>#DIV/0!</v>
      </c>
    </row>
    <row r="108" spans="1:39" x14ac:dyDescent="0.45">
      <c r="B108" s="6">
        <f t="shared" si="6"/>
        <v>0.55465221318879854</v>
      </c>
      <c r="C108" s="6" t="e">
        <f t="shared" si="7"/>
        <v>#DIV/0!</v>
      </c>
      <c r="D108" s="6" t="e">
        <f t="shared" si="8"/>
        <v>#DIV/0!</v>
      </c>
      <c r="I108" s="6">
        <f t="shared" si="9"/>
        <v>1.0572302983932671</v>
      </c>
      <c r="J108" s="6" t="e">
        <f t="shared" si="10"/>
        <v>#DIV/0!</v>
      </c>
      <c r="K108" s="6" t="e">
        <f t="shared" si="11"/>
        <v>#DIV/0!</v>
      </c>
      <c r="P108" s="6">
        <f t="shared" si="12"/>
        <v>1.0684803001876173</v>
      </c>
      <c r="Q108" s="6" t="e">
        <f t="shared" si="13"/>
        <v>#DIV/0!</v>
      </c>
      <c r="R108" s="6" t="e">
        <f t="shared" si="14"/>
        <v>#DIV/0!</v>
      </c>
      <c r="W108" s="6">
        <f t="shared" si="15"/>
        <v>1.1742685025817556</v>
      </c>
      <c r="X108" s="6" t="e">
        <f t="shared" si="16"/>
        <v>#DIV/0!</v>
      </c>
      <c r="Y108" s="6" t="e">
        <f t="shared" si="23"/>
        <v>#DIV/0!</v>
      </c>
      <c r="AD108" s="6">
        <f t="shared" si="17"/>
        <v>1.0895956994064284</v>
      </c>
      <c r="AE108" s="6" t="e">
        <f t="shared" si="18"/>
        <v>#DIV/0!</v>
      </c>
      <c r="AF108" s="6" t="e">
        <f t="shared" si="19"/>
        <v>#DIV/0!</v>
      </c>
      <c r="AK108" s="6">
        <f t="shared" si="20"/>
        <v>1.0344871959850728</v>
      </c>
      <c r="AL108" s="6" t="e">
        <f t="shared" si="21"/>
        <v>#DIV/0!</v>
      </c>
      <c r="AM108" s="6" t="e">
        <f t="shared" si="22"/>
        <v>#DIV/0!</v>
      </c>
    </row>
    <row r="109" spans="1:39" x14ac:dyDescent="0.45">
      <c r="B109" s="6" t="e">
        <f t="shared" si="6"/>
        <v>#DIV/0!</v>
      </c>
      <c r="C109" s="6" t="e">
        <f t="shared" si="7"/>
        <v>#DIV/0!</v>
      </c>
      <c r="D109" s="6" t="e">
        <f t="shared" si="8"/>
        <v>#DIV/0!</v>
      </c>
      <c r="I109" s="6" t="e">
        <f t="shared" si="9"/>
        <v>#DIV/0!</v>
      </c>
      <c r="J109" s="6" t="e">
        <f t="shared" si="10"/>
        <v>#DIV/0!</v>
      </c>
      <c r="K109" s="6" t="e">
        <f t="shared" si="11"/>
        <v>#DIV/0!</v>
      </c>
      <c r="P109" s="6" t="e">
        <f t="shared" si="12"/>
        <v>#DIV/0!</v>
      </c>
      <c r="Q109" s="6" t="e">
        <f t="shared" si="13"/>
        <v>#DIV/0!</v>
      </c>
      <c r="R109" s="6" t="e">
        <f t="shared" si="14"/>
        <v>#DIV/0!</v>
      </c>
      <c r="W109" s="6" t="e">
        <f t="shared" si="15"/>
        <v>#DIV/0!</v>
      </c>
      <c r="X109" s="6" t="e">
        <f t="shared" si="16"/>
        <v>#DIV/0!</v>
      </c>
      <c r="Y109" s="6" t="e">
        <f t="shared" si="23"/>
        <v>#DIV/0!</v>
      </c>
      <c r="AD109" s="6" t="e">
        <f t="shared" si="17"/>
        <v>#DIV/0!</v>
      </c>
      <c r="AE109" s="6" t="e">
        <f t="shared" si="18"/>
        <v>#DIV/0!</v>
      </c>
      <c r="AF109" s="6" t="e">
        <f t="shared" si="19"/>
        <v>#DIV/0!</v>
      </c>
      <c r="AK109" s="6" t="e">
        <f t="shared" si="20"/>
        <v>#DIV/0!</v>
      </c>
      <c r="AL109" s="6" t="e">
        <f t="shared" si="21"/>
        <v>#DIV/0!</v>
      </c>
      <c r="AM109" s="6" t="e">
        <f t="shared" si="22"/>
        <v>#DIV/0!</v>
      </c>
    </row>
    <row r="110" spans="1:39" x14ac:dyDescent="0.45">
      <c r="A110" s="25" t="str">
        <f>A42</f>
        <v>PC072c</v>
      </c>
      <c r="B110" s="6">
        <f t="shared" si="6"/>
        <v>0.9234473391776763</v>
      </c>
      <c r="C110" s="6" t="e">
        <f t="shared" si="7"/>
        <v>#DIV/0!</v>
      </c>
      <c r="D110" s="6">
        <f t="shared" si="8"/>
        <v>0.64501790344486976</v>
      </c>
      <c r="H110" s="25" t="s">
        <v>8</v>
      </c>
      <c r="I110" s="6" t="e">
        <f t="shared" si="9"/>
        <v>#DIV/0!</v>
      </c>
      <c r="J110" s="6" t="e">
        <f t="shared" si="10"/>
        <v>#DIV/0!</v>
      </c>
      <c r="K110" s="6" t="e">
        <f t="shared" si="11"/>
        <v>#DIV/0!</v>
      </c>
      <c r="O110" s="25" t="s">
        <v>8</v>
      </c>
      <c r="P110" s="6">
        <f t="shared" si="12"/>
        <v>1.0913978494623655</v>
      </c>
      <c r="Q110" s="6" t="e">
        <f t="shared" si="13"/>
        <v>#DIV/0!</v>
      </c>
      <c r="R110" s="6">
        <f t="shared" si="14"/>
        <v>1.120583717357911</v>
      </c>
      <c r="V110" s="25" t="s">
        <v>8</v>
      </c>
      <c r="W110" s="6">
        <f t="shared" si="15"/>
        <v>1.1147540983606556</v>
      </c>
      <c r="X110" s="6" t="e">
        <f t="shared" si="16"/>
        <v>#DIV/0!</v>
      </c>
      <c r="Y110" s="6">
        <f t="shared" si="23"/>
        <v>1.7704918032786885</v>
      </c>
      <c r="AC110" s="25" t="s">
        <v>8</v>
      </c>
      <c r="AD110" s="6">
        <f t="shared" si="17"/>
        <v>1.0628255722178375</v>
      </c>
      <c r="AE110" s="6" t="e">
        <f t="shared" si="18"/>
        <v>#DIV/0!</v>
      </c>
      <c r="AF110" s="6">
        <f t="shared" si="19"/>
        <v>1.1575374901341753</v>
      </c>
      <c r="AJ110" s="25" t="s">
        <v>8</v>
      </c>
      <c r="AK110" s="6">
        <f t="shared" si="20"/>
        <v>0.96724137931034482</v>
      </c>
      <c r="AL110" s="6" t="e">
        <f t="shared" si="21"/>
        <v>#DIV/0!</v>
      </c>
      <c r="AM110" s="6">
        <f t="shared" si="22"/>
        <v>1.2586206896551724</v>
      </c>
    </row>
    <row r="111" spans="1:39" x14ac:dyDescent="0.45">
      <c r="B111" s="6">
        <f t="shared" si="6"/>
        <v>0.91723922548407244</v>
      </c>
      <c r="C111" s="6" t="e">
        <f t="shared" si="7"/>
        <v>#DIV/0!</v>
      </c>
      <c r="D111" s="6">
        <f t="shared" si="8"/>
        <v>0.75921299188007496</v>
      </c>
      <c r="I111" s="6" t="e">
        <f t="shared" si="9"/>
        <v>#DIV/0!</v>
      </c>
      <c r="J111" s="6" t="e">
        <f t="shared" si="10"/>
        <v>#DIV/0!</v>
      </c>
      <c r="K111" s="6" t="e">
        <f t="shared" si="11"/>
        <v>#DIV/0!</v>
      </c>
      <c r="P111" s="6">
        <f t="shared" si="12"/>
        <v>1.1039062500000001</v>
      </c>
      <c r="Q111" s="6" t="e">
        <f t="shared" si="13"/>
        <v>#DIV/0!</v>
      </c>
      <c r="R111" s="6">
        <f t="shared" si="14"/>
        <v>1.0953124999999999</v>
      </c>
      <c r="W111" s="6">
        <f t="shared" si="15"/>
        <v>1.2029288702928871</v>
      </c>
      <c r="X111" s="6" t="e">
        <f t="shared" si="16"/>
        <v>#DIV/0!</v>
      </c>
      <c r="Y111" s="6">
        <f t="shared" si="23"/>
        <v>1.607391910739191</v>
      </c>
      <c r="AD111" s="6">
        <f t="shared" si="17"/>
        <v>1.7261600292290828</v>
      </c>
      <c r="AE111" s="6" t="e">
        <f t="shared" si="18"/>
        <v>#DIV/0!</v>
      </c>
      <c r="AF111" s="6">
        <f t="shared" si="19"/>
        <v>2.6580197296309827</v>
      </c>
      <c r="AK111" s="6">
        <f t="shared" si="20"/>
        <v>1.0741885625965997</v>
      </c>
      <c r="AL111" s="6" t="e">
        <f t="shared" si="21"/>
        <v>#DIV/0!</v>
      </c>
      <c r="AM111" s="6">
        <f t="shared" si="22"/>
        <v>1.1360123647604328</v>
      </c>
    </row>
    <row r="112" spans="1:39" x14ac:dyDescent="0.45">
      <c r="B112" s="6">
        <f t="shared" si="6"/>
        <v>0.76652802101576178</v>
      </c>
      <c r="C112" s="6" t="e">
        <f t="shared" si="7"/>
        <v>#DIV/0!</v>
      </c>
      <c r="D112" s="6">
        <f t="shared" si="8"/>
        <v>0.83318739054290714</v>
      </c>
      <c r="I112" s="6" t="e">
        <f t="shared" si="9"/>
        <v>#DIV/0!</v>
      </c>
      <c r="J112" s="6" t="e">
        <f t="shared" si="10"/>
        <v>#DIV/0!</v>
      </c>
      <c r="K112" s="6" t="e">
        <f t="shared" si="11"/>
        <v>#DIV/0!</v>
      </c>
      <c r="P112" s="6">
        <f t="shared" si="12"/>
        <v>1.1921618204804045</v>
      </c>
      <c r="Q112" s="6" t="e">
        <f t="shared" si="13"/>
        <v>#DIV/0!</v>
      </c>
      <c r="R112" s="6">
        <f t="shared" si="14"/>
        <v>1.4652338811630847</v>
      </c>
      <c r="W112" s="6">
        <f t="shared" si="15"/>
        <v>1.3886198547215496</v>
      </c>
      <c r="X112" s="6" t="e">
        <f t="shared" si="16"/>
        <v>#DIV/0!</v>
      </c>
      <c r="Y112" s="6">
        <f t="shared" si="23"/>
        <v>1.7857142857142858</v>
      </c>
      <c r="AD112" s="6">
        <f t="shared" si="17"/>
        <v>0.72063285652362374</v>
      </c>
      <c r="AE112" s="6" t="e">
        <f t="shared" si="18"/>
        <v>#DIV/0!</v>
      </c>
      <c r="AF112" s="6">
        <f t="shared" si="19"/>
        <v>0.73385348938014738</v>
      </c>
      <c r="AK112" s="6">
        <f t="shared" si="20"/>
        <v>1.1870967741935483</v>
      </c>
      <c r="AL112" s="6" t="e">
        <f t="shared" si="21"/>
        <v>#DIV/0!</v>
      </c>
      <c r="AM112" s="6">
        <f t="shared" si="22"/>
        <v>1.5053763440860215</v>
      </c>
    </row>
    <row r="113" spans="1:42" x14ac:dyDescent="0.45">
      <c r="B113" s="6">
        <f t="shared" si="6"/>
        <v>0.88862063415419279</v>
      </c>
      <c r="C113" s="6" t="e">
        <f t="shared" si="7"/>
        <v>#DIV/0!</v>
      </c>
      <c r="D113" s="6">
        <f t="shared" si="8"/>
        <v>0.67906003540962501</v>
      </c>
      <c r="I113" s="6" t="e">
        <f t="shared" si="9"/>
        <v>#DIV/0!</v>
      </c>
      <c r="J113" s="6" t="e">
        <f t="shared" si="10"/>
        <v>#DIV/0!</v>
      </c>
      <c r="K113" s="6" t="e">
        <f t="shared" si="11"/>
        <v>#DIV/0!</v>
      </c>
      <c r="P113" s="6">
        <f t="shared" si="12"/>
        <v>1.0267471958584986</v>
      </c>
      <c r="Q113" s="6" t="e">
        <f t="shared" si="13"/>
        <v>#DIV/0!</v>
      </c>
      <c r="R113" s="6">
        <f t="shared" si="14"/>
        <v>1.0310612597066438</v>
      </c>
      <c r="W113" s="6">
        <f t="shared" si="15"/>
        <v>1.0576096302665521</v>
      </c>
      <c r="X113" s="6" t="e">
        <f t="shared" si="16"/>
        <v>#DIV/0!</v>
      </c>
      <c r="Y113" s="6">
        <f t="shared" si="23"/>
        <v>1.6079105760963026</v>
      </c>
      <c r="AD113" s="6">
        <f t="shared" si="17"/>
        <v>1.1057894736842104</v>
      </c>
      <c r="AE113" s="6" t="e">
        <f t="shared" si="18"/>
        <v>#DIV/0!</v>
      </c>
      <c r="AF113" s="6">
        <f t="shared" si="19"/>
        <v>1.3923684210526315</v>
      </c>
      <c r="AK113" s="6">
        <f t="shared" si="20"/>
        <v>1.0386100386100385</v>
      </c>
      <c r="AL113" s="6" t="e">
        <f t="shared" si="21"/>
        <v>#DIV/0!</v>
      </c>
      <c r="AM113" s="6">
        <f t="shared" si="22"/>
        <v>1.1891891891891893</v>
      </c>
    </row>
    <row r="114" spans="1:42" x14ac:dyDescent="0.45">
      <c r="B114" s="6">
        <f t="shared" ref="B114:B132" si="24">C46/B46</f>
        <v>1.099223163841808</v>
      </c>
      <c r="C114" s="6" t="e">
        <f t="shared" ref="C114:C131" si="25">E46/D46</f>
        <v>#DIV/0!</v>
      </c>
      <c r="D114" s="6">
        <f t="shared" ref="D114:D132" si="26">G46/F46</f>
        <v>0.73728813559322037</v>
      </c>
      <c r="I114" s="6" t="e">
        <f t="shared" ref="I114:I132" si="27">J46/I46</f>
        <v>#DIV/0!</v>
      </c>
      <c r="J114" s="6" t="e">
        <f t="shared" ref="J114:J131" si="28">L46/K46</f>
        <v>#DIV/0!</v>
      </c>
      <c r="K114" s="6" t="e">
        <f t="shared" ref="K114:K132" si="29">N46/M46</f>
        <v>#DIV/0!</v>
      </c>
      <c r="P114" s="6">
        <f t="shared" ref="P114:P132" si="30">Q46/P46</f>
        <v>1.14548802946593</v>
      </c>
      <c r="Q114" s="6" t="e">
        <f t="shared" ref="Q114:Q131" si="31">S46/R46</f>
        <v>#DIV/0!</v>
      </c>
      <c r="R114" s="6">
        <f t="shared" ref="R114:R132" si="32">U46/T46</f>
        <v>0.96961325966850831</v>
      </c>
      <c r="W114" s="6">
        <f t="shared" ref="W114:W132" si="33">X46/W46</f>
        <v>0.99575911789652249</v>
      </c>
      <c r="X114" s="6" t="e">
        <f t="shared" ref="X114:X131" si="34">Z46/Y46</f>
        <v>#DIV/0!</v>
      </c>
      <c r="Y114" s="6">
        <f t="shared" si="23"/>
        <v>1.5072094995759118</v>
      </c>
      <c r="AD114" s="6">
        <f t="shared" ref="AD114:AD132" si="35">AE46/AD46</f>
        <v>0.94213104715248008</v>
      </c>
      <c r="AE114" s="6" t="e">
        <f t="shared" ref="AE114:AE131" si="36">AG46/AF46</f>
        <v>#DIV/0!</v>
      </c>
      <c r="AF114" s="6">
        <f t="shared" ref="AF114:AF132" si="37">AI46/AH46</f>
        <v>0.90018371096142069</v>
      </c>
      <c r="AK114" s="6">
        <f t="shared" ref="AK114:AK132" si="38">AL46/AK46</f>
        <v>1.0098039215686274</v>
      </c>
      <c r="AL114" s="6" t="e">
        <f t="shared" ref="AL114:AL131" si="39">AN46/AM46</f>
        <v>#DIV/0!</v>
      </c>
      <c r="AM114" s="6">
        <f t="shared" ref="AM114:AM132" si="40">AP46/AO46</f>
        <v>1.1294117647058823</v>
      </c>
    </row>
    <row r="115" spans="1:42" x14ac:dyDescent="0.45">
      <c r="B115" s="6">
        <f t="shared" si="24"/>
        <v>1.1774009457035708</v>
      </c>
      <c r="C115" s="6" t="e">
        <f t="shared" si="25"/>
        <v>#DIV/0!</v>
      </c>
      <c r="D115" s="6">
        <f t="shared" si="26"/>
        <v>0.95173650741888149</v>
      </c>
      <c r="I115" s="6" t="e">
        <f t="shared" si="27"/>
        <v>#DIV/0!</v>
      </c>
      <c r="J115" s="6" t="e">
        <f t="shared" si="28"/>
        <v>#DIV/0!</v>
      </c>
      <c r="K115" s="6" t="e">
        <f t="shared" si="29"/>
        <v>#DIV/0!</v>
      </c>
      <c r="P115" s="6">
        <f t="shared" si="30"/>
        <v>1.0555555555555556</v>
      </c>
      <c r="Q115" s="6" t="e">
        <f t="shared" si="31"/>
        <v>#DIV/0!</v>
      </c>
      <c r="R115" s="6">
        <f t="shared" si="32"/>
        <v>1.3106575963718821</v>
      </c>
      <c r="W115" s="6">
        <f t="shared" si="33"/>
        <v>1.1317747077577045</v>
      </c>
      <c r="X115" s="6" t="e">
        <f t="shared" si="34"/>
        <v>#DIV/0!</v>
      </c>
      <c r="Y115" s="6">
        <f t="shared" ref="Y115:Y132" si="41">AB47/AA47</f>
        <v>2.0255047821466525</v>
      </c>
      <c r="AD115" s="6">
        <f t="shared" si="35"/>
        <v>1.3774597495527727</v>
      </c>
      <c r="AE115" s="6" t="e">
        <f t="shared" si="36"/>
        <v>#DIV/0!</v>
      </c>
      <c r="AF115" s="6">
        <f t="shared" si="37"/>
        <v>4.0035778175313057</v>
      </c>
      <c r="AK115" s="6">
        <f t="shared" si="38"/>
        <v>1.0776892430278884</v>
      </c>
      <c r="AL115" s="6" t="e">
        <f t="shared" si="39"/>
        <v>#DIV/0!</v>
      </c>
      <c r="AM115" s="6">
        <f t="shared" si="40"/>
        <v>1.6354581673306774</v>
      </c>
    </row>
    <row r="116" spans="1:42" x14ac:dyDescent="0.45">
      <c r="B116" s="6" t="e">
        <f t="shared" si="24"/>
        <v>#DIV/0!</v>
      </c>
      <c r="C116" s="6" t="e">
        <f t="shared" si="25"/>
        <v>#DIV/0!</v>
      </c>
      <c r="D116" s="6" t="e">
        <f t="shared" si="26"/>
        <v>#DIV/0!</v>
      </c>
      <c r="I116" s="6" t="e">
        <f t="shared" si="27"/>
        <v>#DIV/0!</v>
      </c>
      <c r="J116" s="6" t="e">
        <f t="shared" si="28"/>
        <v>#DIV/0!</v>
      </c>
      <c r="K116" s="6" t="e">
        <f t="shared" si="29"/>
        <v>#DIV/0!</v>
      </c>
      <c r="P116" s="6" t="e">
        <f t="shared" si="30"/>
        <v>#DIV/0!</v>
      </c>
      <c r="Q116" s="6" t="e">
        <f t="shared" si="31"/>
        <v>#DIV/0!</v>
      </c>
      <c r="R116" s="6" t="e">
        <f t="shared" si="32"/>
        <v>#DIV/0!</v>
      </c>
      <c r="W116" s="6" t="e">
        <f t="shared" si="33"/>
        <v>#DIV/0!</v>
      </c>
      <c r="X116" s="6" t="e">
        <f t="shared" si="34"/>
        <v>#DIV/0!</v>
      </c>
      <c r="Y116" s="6" t="e">
        <f t="shared" si="41"/>
        <v>#DIV/0!</v>
      </c>
      <c r="AD116" s="6" t="e">
        <f t="shared" si="35"/>
        <v>#DIV/0!</v>
      </c>
      <c r="AE116" s="6" t="e">
        <f t="shared" si="36"/>
        <v>#DIV/0!</v>
      </c>
      <c r="AF116" s="6" t="e">
        <f t="shared" si="37"/>
        <v>#DIV/0!</v>
      </c>
      <c r="AK116" s="6" t="e">
        <f t="shared" si="38"/>
        <v>#DIV/0!</v>
      </c>
      <c r="AL116" s="6" t="e">
        <f t="shared" si="39"/>
        <v>#DIV/0!</v>
      </c>
      <c r="AM116" s="6" t="e">
        <f t="shared" si="40"/>
        <v>#DIV/0!</v>
      </c>
    </row>
    <row r="117" spans="1:42" x14ac:dyDescent="0.45">
      <c r="A117" s="25" t="str">
        <f>A49</f>
        <v>PC072d</v>
      </c>
      <c r="B117" s="6">
        <f t="shared" si="24"/>
        <v>0.56579170194750217</v>
      </c>
      <c r="C117" s="6" t="e">
        <f t="shared" si="25"/>
        <v>#DIV/0!</v>
      </c>
      <c r="D117" s="6" t="e">
        <f t="shared" si="26"/>
        <v>#DIV/0!</v>
      </c>
      <c r="H117" s="25" t="s">
        <v>50</v>
      </c>
      <c r="I117" s="6">
        <f t="shared" si="27"/>
        <v>1.0309777673135785</v>
      </c>
      <c r="J117" s="6" t="e">
        <f t="shared" si="28"/>
        <v>#DIV/0!</v>
      </c>
      <c r="K117" s="6" t="e">
        <f t="shared" si="29"/>
        <v>#DIV/0!</v>
      </c>
      <c r="O117" s="25" t="s">
        <v>50</v>
      </c>
      <c r="P117" s="6" t="e">
        <f t="shared" si="30"/>
        <v>#DIV/0!</v>
      </c>
      <c r="Q117" s="6" t="e">
        <f t="shared" si="31"/>
        <v>#DIV/0!</v>
      </c>
      <c r="R117" s="6" t="e">
        <f t="shared" si="32"/>
        <v>#DIV/0!</v>
      </c>
      <c r="V117" s="25" t="s">
        <v>50</v>
      </c>
      <c r="W117" s="6" t="e">
        <f t="shared" si="33"/>
        <v>#DIV/0!</v>
      </c>
      <c r="X117" s="6" t="e">
        <f t="shared" si="34"/>
        <v>#DIV/0!</v>
      </c>
      <c r="Y117" s="6" t="e">
        <f t="shared" si="41"/>
        <v>#DIV/0!</v>
      </c>
      <c r="AC117" s="25" t="s">
        <v>50</v>
      </c>
      <c r="AD117" s="6" t="e">
        <f t="shared" si="35"/>
        <v>#DIV/0!</v>
      </c>
      <c r="AE117" s="6" t="e">
        <f t="shared" si="36"/>
        <v>#DIV/0!</v>
      </c>
      <c r="AF117" s="6" t="e">
        <f t="shared" si="37"/>
        <v>#DIV/0!</v>
      </c>
      <c r="AJ117" s="25" t="s">
        <v>50</v>
      </c>
      <c r="AK117" s="6" t="e">
        <f t="shared" si="38"/>
        <v>#DIV/0!</v>
      </c>
      <c r="AL117" s="6" t="e">
        <f t="shared" si="39"/>
        <v>#DIV/0!</v>
      </c>
      <c r="AM117" s="6" t="e">
        <f t="shared" si="40"/>
        <v>#DIV/0!</v>
      </c>
    </row>
    <row r="118" spans="1:42" x14ac:dyDescent="0.45">
      <c r="B118" s="6">
        <f t="shared" si="24"/>
        <v>0.52486069438491212</v>
      </c>
      <c r="C118" s="6" t="e">
        <f t="shared" si="25"/>
        <v>#DIV/0!</v>
      </c>
      <c r="D118" s="6" t="e">
        <f t="shared" si="26"/>
        <v>#DIV/0!</v>
      </c>
      <c r="I118" s="6">
        <f t="shared" si="27"/>
        <v>0.94401133947554927</v>
      </c>
      <c r="J118" s="6" t="e">
        <f t="shared" si="28"/>
        <v>#DIV/0!</v>
      </c>
      <c r="K118" s="6" t="e">
        <f t="shared" si="29"/>
        <v>#DIV/0!</v>
      </c>
      <c r="P118" s="6" t="e">
        <f t="shared" si="30"/>
        <v>#DIV/0!</v>
      </c>
      <c r="Q118" s="6" t="e">
        <f t="shared" si="31"/>
        <v>#DIV/0!</v>
      </c>
      <c r="R118" s="6" t="e">
        <f t="shared" si="32"/>
        <v>#DIV/0!</v>
      </c>
      <c r="W118" s="6" t="e">
        <f t="shared" si="33"/>
        <v>#DIV/0!</v>
      </c>
      <c r="X118" s="6" t="e">
        <f t="shared" si="34"/>
        <v>#DIV/0!</v>
      </c>
      <c r="Y118" s="6" t="e">
        <f t="shared" si="41"/>
        <v>#DIV/0!</v>
      </c>
      <c r="AD118" s="6" t="e">
        <f t="shared" si="35"/>
        <v>#DIV/0!</v>
      </c>
      <c r="AE118" s="6" t="e">
        <f t="shared" si="36"/>
        <v>#DIV/0!</v>
      </c>
      <c r="AF118" s="6" t="e">
        <f t="shared" si="37"/>
        <v>#DIV/0!</v>
      </c>
      <c r="AK118" s="6" t="e">
        <f t="shared" si="38"/>
        <v>#DIV/0!</v>
      </c>
      <c r="AL118" s="6" t="e">
        <f t="shared" si="39"/>
        <v>#DIV/0!</v>
      </c>
      <c r="AM118" s="6" t="e">
        <f t="shared" si="40"/>
        <v>#DIV/0!</v>
      </c>
    </row>
    <row r="119" spans="1:42" x14ac:dyDescent="0.45">
      <c r="B119" s="6">
        <f t="shared" si="24"/>
        <v>1.1961348684210527</v>
      </c>
      <c r="C119" s="6" t="e">
        <f t="shared" si="25"/>
        <v>#DIV/0!</v>
      </c>
      <c r="D119" s="6" t="e">
        <f t="shared" si="26"/>
        <v>#DIV/0!</v>
      </c>
      <c r="I119" s="6">
        <f t="shared" si="27"/>
        <v>0.60588814446605677</v>
      </c>
      <c r="J119" s="6" t="e">
        <f t="shared" si="28"/>
        <v>#DIV/0!</v>
      </c>
      <c r="K119" s="6" t="e">
        <f t="shared" si="29"/>
        <v>#DIV/0!</v>
      </c>
      <c r="P119" s="6" t="e">
        <f t="shared" si="30"/>
        <v>#DIV/0!</v>
      </c>
      <c r="Q119" s="6" t="e">
        <f t="shared" si="31"/>
        <v>#DIV/0!</v>
      </c>
      <c r="R119" s="6" t="e">
        <f t="shared" si="32"/>
        <v>#DIV/0!</v>
      </c>
      <c r="W119" s="6" t="e">
        <f t="shared" si="33"/>
        <v>#DIV/0!</v>
      </c>
      <c r="X119" s="6" t="e">
        <f t="shared" si="34"/>
        <v>#DIV/0!</v>
      </c>
      <c r="Y119" s="6" t="e">
        <f t="shared" si="41"/>
        <v>#DIV/0!</v>
      </c>
      <c r="AD119" s="6" t="e">
        <f t="shared" si="35"/>
        <v>#DIV/0!</v>
      </c>
      <c r="AE119" s="6" t="e">
        <f t="shared" si="36"/>
        <v>#DIV/0!</v>
      </c>
      <c r="AF119" s="6" t="e">
        <f t="shared" si="37"/>
        <v>#DIV/0!</v>
      </c>
      <c r="AK119" s="6" t="e">
        <f t="shared" si="38"/>
        <v>#DIV/0!</v>
      </c>
      <c r="AL119" s="6" t="e">
        <f t="shared" si="39"/>
        <v>#DIV/0!</v>
      </c>
      <c r="AM119" s="6" t="e">
        <f t="shared" si="40"/>
        <v>#DIV/0!</v>
      </c>
    </row>
    <row r="120" spans="1:42" x14ac:dyDescent="0.45">
      <c r="B120" s="6">
        <f t="shared" si="24"/>
        <v>0.55509118541033431</v>
      </c>
      <c r="C120" s="6" t="e">
        <f t="shared" si="25"/>
        <v>#DIV/0!</v>
      </c>
      <c r="D120" s="6" t="e">
        <f t="shared" si="26"/>
        <v>#DIV/0!</v>
      </c>
      <c r="I120" s="6">
        <f t="shared" si="27"/>
        <v>0.97032751702901932</v>
      </c>
      <c r="J120" s="6" t="e">
        <f t="shared" si="28"/>
        <v>#DIV/0!</v>
      </c>
      <c r="K120" s="6" t="e">
        <f t="shared" si="29"/>
        <v>#DIV/0!</v>
      </c>
      <c r="P120" s="6" t="e">
        <f t="shared" si="30"/>
        <v>#DIV/0!</v>
      </c>
      <c r="Q120" s="6" t="e">
        <f t="shared" si="31"/>
        <v>#DIV/0!</v>
      </c>
      <c r="R120" s="6" t="e">
        <f t="shared" si="32"/>
        <v>#DIV/0!</v>
      </c>
      <c r="W120" s="6" t="e">
        <f t="shared" si="33"/>
        <v>#DIV/0!</v>
      </c>
      <c r="X120" s="6" t="e">
        <f t="shared" si="34"/>
        <v>#DIV/0!</v>
      </c>
      <c r="Y120" s="6" t="e">
        <f t="shared" si="41"/>
        <v>#DIV/0!</v>
      </c>
      <c r="AD120" s="6" t="e">
        <f t="shared" si="35"/>
        <v>#DIV/0!</v>
      </c>
      <c r="AE120" s="6" t="e">
        <f t="shared" si="36"/>
        <v>#DIV/0!</v>
      </c>
      <c r="AF120" s="6" t="e">
        <f t="shared" si="37"/>
        <v>#DIV/0!</v>
      </c>
      <c r="AK120" s="6" t="e">
        <f t="shared" si="38"/>
        <v>#DIV/0!</v>
      </c>
      <c r="AL120" s="6" t="e">
        <f t="shared" si="39"/>
        <v>#DIV/0!</v>
      </c>
      <c r="AM120" s="6" t="e">
        <f t="shared" si="40"/>
        <v>#DIV/0!</v>
      </c>
    </row>
    <row r="121" spans="1:42" x14ac:dyDescent="0.45">
      <c r="B121" s="6">
        <f t="shared" si="24"/>
        <v>0.89248155705540733</v>
      </c>
      <c r="C121" s="6" t="e">
        <f t="shared" si="25"/>
        <v>#DIV/0!</v>
      </c>
      <c r="D121" s="6" t="e">
        <f t="shared" si="26"/>
        <v>#DIV/0!</v>
      </c>
      <c r="I121" s="6">
        <f t="shared" si="27"/>
        <v>0.87424012158054709</v>
      </c>
      <c r="J121" s="6" t="e">
        <f t="shared" si="28"/>
        <v>#DIV/0!</v>
      </c>
      <c r="K121" s="6" t="e">
        <f t="shared" si="29"/>
        <v>#DIV/0!</v>
      </c>
      <c r="P121" s="6" t="e">
        <f t="shared" si="30"/>
        <v>#DIV/0!</v>
      </c>
      <c r="Q121" s="6" t="e">
        <f t="shared" si="31"/>
        <v>#DIV/0!</v>
      </c>
      <c r="R121" s="6" t="e">
        <f t="shared" si="32"/>
        <v>#DIV/0!</v>
      </c>
      <c r="W121" s="6" t="e">
        <f t="shared" si="33"/>
        <v>#DIV/0!</v>
      </c>
      <c r="X121" s="6" t="e">
        <f t="shared" si="34"/>
        <v>#DIV/0!</v>
      </c>
      <c r="Y121" s="6" t="e">
        <f t="shared" si="41"/>
        <v>#DIV/0!</v>
      </c>
      <c r="AD121" s="6" t="e">
        <f t="shared" si="35"/>
        <v>#DIV/0!</v>
      </c>
      <c r="AE121" s="6" t="e">
        <f t="shared" si="36"/>
        <v>#DIV/0!</v>
      </c>
      <c r="AF121" s="6" t="e">
        <f t="shared" si="37"/>
        <v>#DIV/0!</v>
      </c>
      <c r="AK121" s="6" t="e">
        <f t="shared" si="38"/>
        <v>#DIV/0!</v>
      </c>
      <c r="AL121" s="6" t="e">
        <f t="shared" si="39"/>
        <v>#DIV/0!</v>
      </c>
      <c r="AM121" s="6" t="e">
        <f t="shared" si="40"/>
        <v>#DIV/0!</v>
      </c>
    </row>
    <row r="122" spans="1:42" x14ac:dyDescent="0.45">
      <c r="B122" s="6">
        <f t="shared" si="24"/>
        <v>0.60577261527631121</v>
      </c>
      <c r="C122" s="6" t="e">
        <f t="shared" si="25"/>
        <v>#DIV/0!</v>
      </c>
      <c r="D122" s="6" t="e">
        <f t="shared" si="26"/>
        <v>#DIV/0!</v>
      </c>
      <c r="I122" s="6">
        <f t="shared" si="27"/>
        <v>1.1471532235556796</v>
      </c>
      <c r="J122" s="6" t="e">
        <f t="shared" si="28"/>
        <v>#DIV/0!</v>
      </c>
      <c r="K122" s="6" t="e">
        <f t="shared" si="29"/>
        <v>#DIV/0!</v>
      </c>
      <c r="P122" s="6" t="e">
        <f t="shared" si="30"/>
        <v>#DIV/0!</v>
      </c>
      <c r="Q122" s="6" t="e">
        <f t="shared" si="31"/>
        <v>#DIV/0!</v>
      </c>
      <c r="R122" s="6" t="e">
        <f t="shared" si="32"/>
        <v>#DIV/0!</v>
      </c>
      <c r="W122" s="6" t="e">
        <f t="shared" si="33"/>
        <v>#DIV/0!</v>
      </c>
      <c r="X122" s="6" t="e">
        <f t="shared" si="34"/>
        <v>#DIV/0!</v>
      </c>
      <c r="Y122" s="6" t="e">
        <f t="shared" si="41"/>
        <v>#DIV/0!</v>
      </c>
      <c r="AD122" s="6" t="e">
        <f t="shared" si="35"/>
        <v>#DIV/0!</v>
      </c>
      <c r="AE122" s="6" t="e">
        <f t="shared" si="36"/>
        <v>#DIV/0!</v>
      </c>
      <c r="AF122" s="6" t="e">
        <f t="shared" si="37"/>
        <v>#DIV/0!</v>
      </c>
      <c r="AK122" s="6" t="e">
        <f t="shared" si="38"/>
        <v>#DIV/0!</v>
      </c>
      <c r="AL122" s="6" t="e">
        <f t="shared" si="39"/>
        <v>#DIV/0!</v>
      </c>
      <c r="AM122" s="6" t="e">
        <f t="shared" si="40"/>
        <v>#DIV/0!</v>
      </c>
    </row>
    <row r="123" spans="1:42" x14ac:dyDescent="0.45">
      <c r="B123" t="e">
        <f t="shared" si="24"/>
        <v>#DIV/0!</v>
      </c>
      <c r="C123" t="e">
        <f t="shared" si="25"/>
        <v>#DIV/0!</v>
      </c>
      <c r="D123" t="e">
        <f t="shared" si="26"/>
        <v>#DIV/0!</v>
      </c>
      <c r="I123" t="e">
        <f t="shared" si="27"/>
        <v>#DIV/0!</v>
      </c>
      <c r="J123" t="e">
        <f t="shared" si="28"/>
        <v>#DIV/0!</v>
      </c>
      <c r="K123" t="e">
        <f t="shared" si="29"/>
        <v>#DIV/0!</v>
      </c>
      <c r="P123" t="e">
        <f t="shared" si="30"/>
        <v>#DIV/0!</v>
      </c>
      <c r="Q123" t="e">
        <f t="shared" si="31"/>
        <v>#DIV/0!</v>
      </c>
      <c r="R123" t="e">
        <f t="shared" si="32"/>
        <v>#DIV/0!</v>
      </c>
      <c r="W123" t="e">
        <f t="shared" si="33"/>
        <v>#DIV/0!</v>
      </c>
      <c r="X123" t="e">
        <f t="shared" si="34"/>
        <v>#DIV/0!</v>
      </c>
      <c r="Y123" t="e">
        <f t="shared" si="41"/>
        <v>#DIV/0!</v>
      </c>
      <c r="AD123" t="e">
        <f t="shared" si="35"/>
        <v>#DIV/0!</v>
      </c>
      <c r="AE123" t="e">
        <f t="shared" si="36"/>
        <v>#DIV/0!</v>
      </c>
      <c r="AF123" t="e">
        <f t="shared" si="37"/>
        <v>#DIV/0!</v>
      </c>
      <c r="AK123" t="e">
        <f t="shared" si="38"/>
        <v>#DIV/0!</v>
      </c>
      <c r="AL123" t="e">
        <f t="shared" si="39"/>
        <v>#DIV/0!</v>
      </c>
      <c r="AM123" t="e">
        <f t="shared" si="40"/>
        <v>#DIV/0!</v>
      </c>
    </row>
    <row r="124" spans="1:42" x14ac:dyDescent="0.45">
      <c r="A124" s="25" t="str">
        <f>A56</f>
        <v>PC076c</v>
      </c>
      <c r="B124" t="e">
        <f t="shared" si="24"/>
        <v>#DIV/0!</v>
      </c>
      <c r="C124" t="e">
        <f t="shared" si="25"/>
        <v>#DIV/0!</v>
      </c>
      <c r="D124" t="e">
        <f t="shared" si="26"/>
        <v>#DIV/0!</v>
      </c>
      <c r="H124" s="25" t="s">
        <v>9</v>
      </c>
      <c r="I124" s="6">
        <f t="shared" si="27"/>
        <v>1.3909765292472334</v>
      </c>
      <c r="J124" s="6">
        <f t="shared" si="28"/>
        <v>0.82621914143256714</v>
      </c>
      <c r="K124" s="6">
        <f t="shared" si="29"/>
        <v>0.89590173902468684</v>
      </c>
      <c r="M124" s="6"/>
      <c r="N124" s="30"/>
      <c r="O124" s="35" t="s">
        <v>9</v>
      </c>
      <c r="P124" s="6">
        <f t="shared" si="30"/>
        <v>1.4715888526963445</v>
      </c>
      <c r="Q124" s="6">
        <f t="shared" si="31"/>
        <v>1.0810712993123417</v>
      </c>
      <c r="R124" s="6">
        <f t="shared" si="32"/>
        <v>1.3966702859211002</v>
      </c>
      <c r="T124" s="6"/>
      <c r="U124" s="30"/>
      <c r="V124" s="35" t="s">
        <v>9</v>
      </c>
      <c r="W124" s="6" t="e">
        <f t="shared" si="33"/>
        <v>#DIV/0!</v>
      </c>
      <c r="X124" s="6" t="e">
        <f t="shared" si="34"/>
        <v>#DIV/0!</v>
      </c>
      <c r="Y124" s="6" t="e">
        <f t="shared" si="41"/>
        <v>#DIV/0!</v>
      </c>
      <c r="AA124" s="6"/>
      <c r="AB124" s="30"/>
      <c r="AC124" s="35" t="s">
        <v>9</v>
      </c>
      <c r="AD124" s="6">
        <f t="shared" si="35"/>
        <v>1.141762828382028</v>
      </c>
      <c r="AE124" s="6">
        <f t="shared" si="36"/>
        <v>1.3695065062607414</v>
      </c>
      <c r="AF124" s="6">
        <f t="shared" si="37"/>
        <v>0.92781733366069241</v>
      </c>
      <c r="AH124" s="6"/>
      <c r="AI124" s="30"/>
      <c r="AJ124" s="35" t="s">
        <v>9</v>
      </c>
      <c r="AK124" s="6">
        <f t="shared" si="38"/>
        <v>1.1860607295700021</v>
      </c>
      <c r="AL124" s="6">
        <f t="shared" si="39"/>
        <v>1.1689423272875483</v>
      </c>
      <c r="AM124" s="6">
        <f t="shared" si="40"/>
        <v>1.3687589158345221</v>
      </c>
      <c r="AO124" s="6"/>
      <c r="AP124" s="30"/>
    </row>
    <row r="125" spans="1:42" x14ac:dyDescent="0.45">
      <c r="B125" t="e">
        <f t="shared" si="24"/>
        <v>#DIV/0!</v>
      </c>
      <c r="C125" t="e">
        <f t="shared" si="25"/>
        <v>#DIV/0!</v>
      </c>
      <c r="D125" t="e">
        <f t="shared" si="26"/>
        <v>#DIV/0!</v>
      </c>
      <c r="I125" s="6">
        <f t="shared" si="27"/>
        <v>1.1495058175903916</v>
      </c>
      <c r="J125" s="6">
        <f t="shared" si="28"/>
        <v>1.16264231202302</v>
      </c>
      <c r="K125" s="6">
        <f t="shared" si="29"/>
        <v>1.3820843237833105</v>
      </c>
      <c r="M125" s="6"/>
      <c r="N125" s="30"/>
      <c r="O125" s="35"/>
      <c r="P125" s="6">
        <f t="shared" si="30"/>
        <v>1.1930835734870318</v>
      </c>
      <c r="Q125" s="6">
        <f t="shared" si="31"/>
        <v>1.1840263482914779</v>
      </c>
      <c r="R125" s="6">
        <f t="shared" si="32"/>
        <v>1.7875668999588308</v>
      </c>
      <c r="T125" s="6"/>
      <c r="U125" s="30"/>
      <c r="V125" s="35"/>
      <c r="W125" s="6" t="e">
        <f t="shared" si="33"/>
        <v>#DIV/0!</v>
      </c>
      <c r="X125" s="6" t="e">
        <f t="shared" si="34"/>
        <v>#DIV/0!</v>
      </c>
      <c r="Y125" s="6" t="e">
        <f t="shared" si="41"/>
        <v>#DIV/0!</v>
      </c>
      <c r="AA125" s="6"/>
      <c r="AB125" s="30"/>
      <c r="AC125" s="35"/>
      <c r="AD125" s="6">
        <f t="shared" si="35"/>
        <v>1.3169621175327828</v>
      </c>
      <c r="AE125" s="6">
        <f t="shared" si="36"/>
        <v>1.495082564351627</v>
      </c>
      <c r="AF125" s="6">
        <f t="shared" si="37"/>
        <v>1.3289218067022828</v>
      </c>
      <c r="AH125" s="6"/>
      <c r="AI125" s="30"/>
      <c r="AJ125" s="35"/>
      <c r="AK125" s="6">
        <f t="shared" si="38"/>
        <v>1.1817099567099567</v>
      </c>
      <c r="AL125" s="6">
        <f t="shared" si="39"/>
        <v>1.2744588744588745</v>
      </c>
      <c r="AM125" s="6">
        <f t="shared" si="40"/>
        <v>1.7</v>
      </c>
      <c r="AO125" s="6"/>
      <c r="AP125" s="30"/>
    </row>
    <row r="126" spans="1:42" x14ac:dyDescent="0.45">
      <c r="B126" t="e">
        <f t="shared" si="24"/>
        <v>#DIV/0!</v>
      </c>
      <c r="C126" t="e">
        <f t="shared" si="25"/>
        <v>#DIV/0!</v>
      </c>
      <c r="D126" t="e">
        <f t="shared" si="26"/>
        <v>#DIV/0!</v>
      </c>
      <c r="I126" s="6">
        <f t="shared" si="27"/>
        <v>1.2394010463647844</v>
      </c>
      <c r="J126" s="6">
        <f t="shared" si="28"/>
        <v>1.0137109868302363</v>
      </c>
      <c r="K126" s="6">
        <f t="shared" si="29"/>
        <v>0.77918094894461487</v>
      </c>
      <c r="M126" s="6"/>
      <c r="N126" s="30"/>
      <c r="O126" s="35"/>
      <c r="P126" s="6">
        <f t="shared" si="30"/>
        <v>1.2429543245869776</v>
      </c>
      <c r="Q126" s="6">
        <f t="shared" si="31"/>
        <v>1.3391642371234207</v>
      </c>
      <c r="R126" s="6">
        <f t="shared" si="32"/>
        <v>1.7798833819241981</v>
      </c>
      <c r="T126" s="6"/>
      <c r="U126" s="30"/>
      <c r="V126" s="35"/>
      <c r="W126" s="6" t="e">
        <f t="shared" si="33"/>
        <v>#DIV/0!</v>
      </c>
      <c r="X126" s="6" t="e">
        <f t="shared" si="34"/>
        <v>#DIV/0!</v>
      </c>
      <c r="Y126" s="6" t="e">
        <f t="shared" si="41"/>
        <v>#DIV/0!</v>
      </c>
      <c r="AA126" s="6"/>
      <c r="AB126" s="30"/>
      <c r="AC126" s="35"/>
      <c r="AD126" s="6">
        <f t="shared" si="35"/>
        <v>1.1373917900027926</v>
      </c>
      <c r="AE126" s="6">
        <f t="shared" si="36"/>
        <v>0.9254398212789724</v>
      </c>
      <c r="AF126" s="6">
        <f t="shared" si="37"/>
        <v>0.88774085450991347</v>
      </c>
      <c r="AH126" s="6"/>
      <c r="AI126" s="30"/>
      <c r="AJ126" s="35"/>
      <c r="AK126" s="6">
        <f t="shared" si="38"/>
        <v>1.1328114974977543</v>
      </c>
      <c r="AL126" s="6">
        <f t="shared" si="39"/>
        <v>1.2131399974335944</v>
      </c>
      <c r="AM126" s="6">
        <f t="shared" si="40"/>
        <v>1.5925830873861158</v>
      </c>
      <c r="AO126" s="6"/>
      <c r="AP126" s="30"/>
    </row>
    <row r="127" spans="1:42" x14ac:dyDescent="0.45">
      <c r="B127" t="e">
        <f t="shared" si="24"/>
        <v>#DIV/0!</v>
      </c>
      <c r="C127" t="e">
        <f t="shared" si="25"/>
        <v>#DIV/0!</v>
      </c>
      <c r="D127" t="e">
        <f t="shared" si="26"/>
        <v>#DIV/0!</v>
      </c>
      <c r="I127" s="6">
        <f t="shared" si="27"/>
        <v>1.1889788621306132</v>
      </c>
      <c r="J127" s="6">
        <f t="shared" si="28"/>
        <v>1.1351351351351351</v>
      </c>
      <c r="K127" s="6">
        <f t="shared" si="29"/>
        <v>1.1550110421705753</v>
      </c>
      <c r="M127" s="6"/>
      <c r="N127" s="30"/>
      <c r="O127" s="35"/>
      <c r="P127" s="6">
        <f t="shared" si="30"/>
        <v>1.194849368318756</v>
      </c>
      <c r="Q127" s="6">
        <f t="shared" si="31"/>
        <v>1.1574344023323615</v>
      </c>
      <c r="R127" s="6">
        <f t="shared" si="32"/>
        <v>2.0014577259475219</v>
      </c>
      <c r="T127" s="6"/>
      <c r="U127" s="30"/>
      <c r="V127" s="35"/>
      <c r="W127" s="6" t="e">
        <f t="shared" si="33"/>
        <v>#DIV/0!</v>
      </c>
      <c r="X127" s="6" t="e">
        <f t="shared" si="34"/>
        <v>#DIV/0!</v>
      </c>
      <c r="Y127" s="6" t="e">
        <f t="shared" si="41"/>
        <v>#DIV/0!</v>
      </c>
      <c r="AA127" s="6"/>
      <c r="AB127" s="30"/>
      <c r="AC127" s="35"/>
      <c r="AD127" s="6">
        <f t="shared" si="35"/>
        <v>1.0739756504542364</v>
      </c>
      <c r="AE127" s="6">
        <f t="shared" si="36"/>
        <v>1.0456090476484765</v>
      </c>
      <c r="AF127" s="6">
        <f t="shared" si="37"/>
        <v>1.021012298374637</v>
      </c>
      <c r="AH127" s="6"/>
      <c r="AI127" s="30"/>
      <c r="AJ127" s="35"/>
      <c r="AK127" s="6">
        <f t="shared" si="38"/>
        <v>1.1625566180171112</v>
      </c>
      <c r="AL127" s="6">
        <f t="shared" si="39"/>
        <v>1.2311273276295924</v>
      </c>
      <c r="AM127" s="6">
        <f t="shared" si="40"/>
        <v>1.8300201308505284</v>
      </c>
      <c r="AO127" s="6"/>
      <c r="AP127" s="30"/>
    </row>
    <row r="128" spans="1:42" x14ac:dyDescent="0.45">
      <c r="B128" t="e">
        <f t="shared" si="24"/>
        <v>#DIV/0!</v>
      </c>
      <c r="C128" t="e">
        <f t="shared" si="25"/>
        <v>#DIV/0!</v>
      </c>
      <c r="D128" t="e">
        <f t="shared" si="26"/>
        <v>#DIV/0!</v>
      </c>
      <c r="I128" s="6" t="e">
        <f t="shared" si="27"/>
        <v>#DIV/0!</v>
      </c>
      <c r="J128" s="6" t="e">
        <f t="shared" si="28"/>
        <v>#DIV/0!</v>
      </c>
      <c r="K128" s="6" t="e">
        <f t="shared" si="29"/>
        <v>#DIV/0!</v>
      </c>
      <c r="M128" s="6"/>
      <c r="N128" s="30"/>
      <c r="O128" s="35"/>
      <c r="P128" s="6" t="e">
        <f t="shared" si="30"/>
        <v>#DIV/0!</v>
      </c>
      <c r="Q128" s="6" t="e">
        <f t="shared" si="31"/>
        <v>#DIV/0!</v>
      </c>
      <c r="R128" s="6" t="e">
        <f t="shared" si="32"/>
        <v>#DIV/0!</v>
      </c>
      <c r="T128" s="6"/>
      <c r="U128" s="30"/>
      <c r="V128" s="35"/>
      <c r="W128" s="6" t="e">
        <f t="shared" si="33"/>
        <v>#DIV/0!</v>
      </c>
      <c r="X128" s="6" t="e">
        <f t="shared" si="34"/>
        <v>#DIV/0!</v>
      </c>
      <c r="Y128" s="6" t="e">
        <f t="shared" si="41"/>
        <v>#DIV/0!</v>
      </c>
      <c r="AA128" s="6"/>
      <c r="AB128" s="30"/>
      <c r="AC128" s="35"/>
      <c r="AD128" s="6" t="e">
        <f t="shared" si="35"/>
        <v>#DIV/0!</v>
      </c>
      <c r="AE128" s="6" t="e">
        <f t="shared" si="36"/>
        <v>#DIV/0!</v>
      </c>
      <c r="AF128" s="6" t="e">
        <f t="shared" si="37"/>
        <v>#DIV/0!</v>
      </c>
      <c r="AH128" s="6"/>
      <c r="AI128" s="30"/>
      <c r="AJ128" s="35"/>
      <c r="AK128" s="6" t="e">
        <f t="shared" si="38"/>
        <v>#DIV/0!</v>
      </c>
      <c r="AL128" s="6" t="e">
        <f t="shared" si="39"/>
        <v>#DIV/0!</v>
      </c>
      <c r="AM128" s="6" t="e">
        <f t="shared" si="40"/>
        <v>#DIV/0!</v>
      </c>
      <c r="AO128" s="6"/>
      <c r="AP128" s="30"/>
    </row>
    <row r="129" spans="1:42" x14ac:dyDescent="0.45">
      <c r="A129" s="25" t="str">
        <f>A61</f>
        <v>PC076d</v>
      </c>
      <c r="B129" t="e">
        <f t="shared" si="24"/>
        <v>#DIV/0!</v>
      </c>
      <c r="C129" t="e">
        <f t="shared" si="25"/>
        <v>#DIV/0!</v>
      </c>
      <c r="D129" t="e">
        <f t="shared" si="26"/>
        <v>#DIV/0!</v>
      </c>
      <c r="H129" s="25" t="s">
        <v>10</v>
      </c>
      <c r="I129" s="6">
        <f t="shared" si="27"/>
        <v>0.70252324037184599</v>
      </c>
      <c r="J129" s="6">
        <f t="shared" si="28"/>
        <v>0.7467906153165117</v>
      </c>
      <c r="K129" s="6">
        <f t="shared" si="29"/>
        <v>0.80876494023904377</v>
      </c>
      <c r="M129" s="6"/>
      <c r="N129" s="30"/>
      <c r="O129" s="35" t="s">
        <v>10</v>
      </c>
      <c r="P129" s="6">
        <f t="shared" si="30"/>
        <v>1.0445952496364517</v>
      </c>
      <c r="Q129" s="6">
        <f t="shared" si="31"/>
        <v>1.2806592341250607</v>
      </c>
      <c r="R129" s="6">
        <f t="shared" si="32"/>
        <v>1.5075133301017936</v>
      </c>
      <c r="T129" s="6"/>
      <c r="U129" s="30"/>
      <c r="V129" s="35" t="s">
        <v>10</v>
      </c>
      <c r="W129" s="6" t="e">
        <f t="shared" si="33"/>
        <v>#DIV/0!</v>
      </c>
      <c r="X129" s="6" t="e">
        <f t="shared" si="34"/>
        <v>#DIV/0!</v>
      </c>
      <c r="Y129" s="6" t="e">
        <f t="shared" si="41"/>
        <v>#DIV/0!</v>
      </c>
      <c r="AA129" s="6"/>
      <c r="AB129" s="30"/>
      <c r="AC129" s="35" t="s">
        <v>10</v>
      </c>
      <c r="AD129" s="6" t="e">
        <f t="shared" si="35"/>
        <v>#DIV/0!</v>
      </c>
      <c r="AE129" s="6" t="e">
        <f t="shared" si="36"/>
        <v>#DIV/0!</v>
      </c>
      <c r="AF129" s="6" t="e">
        <f t="shared" si="37"/>
        <v>#DIV/0!</v>
      </c>
      <c r="AH129" s="6"/>
      <c r="AI129" s="30"/>
      <c r="AJ129" s="35" t="s">
        <v>10</v>
      </c>
      <c r="AK129" s="6">
        <f t="shared" si="38"/>
        <v>0.92997542997542992</v>
      </c>
      <c r="AL129" s="6">
        <f t="shared" si="39"/>
        <v>1.2016107016107016</v>
      </c>
      <c r="AM129" s="6">
        <f t="shared" si="40"/>
        <v>1.6744471744471745</v>
      </c>
      <c r="AO129" s="6"/>
      <c r="AP129" s="30"/>
    </row>
    <row r="130" spans="1:42" x14ac:dyDescent="0.45">
      <c r="B130" t="e">
        <f t="shared" si="24"/>
        <v>#DIV/0!</v>
      </c>
      <c r="C130" t="e">
        <f t="shared" si="25"/>
        <v>#DIV/0!</v>
      </c>
      <c r="D130" t="e">
        <f t="shared" si="26"/>
        <v>#DIV/0!</v>
      </c>
      <c r="I130" s="6">
        <f t="shared" si="27"/>
        <v>0.99452106555828457</v>
      </c>
      <c r="J130" s="6">
        <f t="shared" si="28"/>
        <v>1.0358964670319291</v>
      </c>
      <c r="K130" s="6">
        <f t="shared" si="29"/>
        <v>1.0190818061590781</v>
      </c>
      <c r="M130" s="6"/>
      <c r="N130" s="30"/>
      <c r="O130" s="35"/>
      <c r="P130" s="6">
        <f t="shared" si="30"/>
        <v>1.0983333333333334</v>
      </c>
      <c r="Q130" s="6">
        <f t="shared" si="31"/>
        <v>1.1120833333333333</v>
      </c>
      <c r="R130" s="6">
        <f t="shared" si="32"/>
        <v>1.5304166666666668</v>
      </c>
      <c r="T130" s="6"/>
      <c r="U130" s="30"/>
      <c r="V130" s="35"/>
      <c r="W130" s="6" t="e">
        <f t="shared" si="33"/>
        <v>#DIV/0!</v>
      </c>
      <c r="X130" s="6" t="e">
        <f t="shared" si="34"/>
        <v>#DIV/0!</v>
      </c>
      <c r="Y130" s="6" t="e">
        <f t="shared" si="41"/>
        <v>#DIV/0!</v>
      </c>
      <c r="AA130" s="6"/>
      <c r="AB130" s="30"/>
      <c r="AC130" s="35"/>
      <c r="AD130" s="6" t="e">
        <f t="shared" si="35"/>
        <v>#DIV/0!</v>
      </c>
      <c r="AE130" s="6" t="e">
        <f t="shared" si="36"/>
        <v>#DIV/0!</v>
      </c>
      <c r="AF130" s="6" t="e">
        <f t="shared" si="37"/>
        <v>#DIV/0!</v>
      </c>
      <c r="AH130" s="6"/>
      <c r="AI130" s="30"/>
      <c r="AJ130" s="35"/>
      <c r="AK130" s="6">
        <f t="shared" si="38"/>
        <v>1.0439995829423419</v>
      </c>
      <c r="AL130" s="6">
        <f t="shared" si="39"/>
        <v>1.0652695235116254</v>
      </c>
      <c r="AM130" s="6">
        <f t="shared" si="40"/>
        <v>1.485455114169534</v>
      </c>
      <c r="AO130" s="6"/>
      <c r="AP130" s="30"/>
    </row>
    <row r="131" spans="1:42" x14ac:dyDescent="0.45">
      <c r="B131" t="e">
        <f t="shared" si="24"/>
        <v>#DIV/0!</v>
      </c>
      <c r="C131" t="e">
        <f t="shared" si="25"/>
        <v>#DIV/0!</v>
      </c>
      <c r="D131" t="e">
        <f t="shared" si="26"/>
        <v>#DIV/0!</v>
      </c>
      <c r="I131" s="6">
        <f t="shared" si="27"/>
        <v>0.86696858194169257</v>
      </c>
      <c r="J131" s="6">
        <f t="shared" si="28"/>
        <v>1.0234927823379565</v>
      </c>
      <c r="K131" s="6">
        <f t="shared" si="29"/>
        <v>1.367110104726861</v>
      </c>
      <c r="M131" s="6"/>
      <c r="N131" s="30"/>
      <c r="O131" s="35"/>
      <c r="P131" s="6">
        <f t="shared" si="30"/>
        <v>1.0277891295463832</v>
      </c>
      <c r="Q131" s="6">
        <f t="shared" si="31"/>
        <v>1.0351450756027789</v>
      </c>
      <c r="R131" s="6">
        <f t="shared" si="32"/>
        <v>1.3236616264814058</v>
      </c>
      <c r="T131" s="6"/>
      <c r="U131" s="30"/>
      <c r="V131" s="35"/>
      <c r="W131" s="6" t="e">
        <f t="shared" si="33"/>
        <v>#DIV/0!</v>
      </c>
      <c r="X131" s="6" t="e">
        <f t="shared" si="34"/>
        <v>#DIV/0!</v>
      </c>
      <c r="Y131" s="6" t="e">
        <f t="shared" si="41"/>
        <v>#DIV/0!</v>
      </c>
      <c r="AA131" s="6"/>
      <c r="AB131" s="30"/>
      <c r="AC131" s="35"/>
      <c r="AD131" s="6" t="e">
        <f t="shared" si="35"/>
        <v>#DIV/0!</v>
      </c>
      <c r="AE131" s="6" t="e">
        <f t="shared" si="36"/>
        <v>#DIV/0!</v>
      </c>
      <c r="AF131" s="6" t="e">
        <f t="shared" si="37"/>
        <v>#DIV/0!</v>
      </c>
      <c r="AH131" s="6"/>
      <c r="AI131" s="30"/>
      <c r="AJ131" s="35"/>
      <c r="AK131" s="6">
        <f t="shared" si="38"/>
        <v>0.97161919936267671</v>
      </c>
      <c r="AL131" s="6">
        <f t="shared" si="39"/>
        <v>0.94961163114917346</v>
      </c>
      <c r="AM131" s="6">
        <f t="shared" si="40"/>
        <v>1.2467635929097789</v>
      </c>
      <c r="AO131" s="6"/>
      <c r="AP131" s="30"/>
    </row>
    <row r="132" spans="1:42" x14ac:dyDescent="0.45">
      <c r="B132" t="e">
        <f t="shared" si="24"/>
        <v>#DIV/0!</v>
      </c>
      <c r="C132" t="e">
        <f>D64/C64</f>
        <v>#DIV/0!</v>
      </c>
      <c r="D132" t="e">
        <f t="shared" si="26"/>
        <v>#DIV/0!</v>
      </c>
      <c r="I132" s="6">
        <f t="shared" si="27"/>
        <v>0.94279877425944847</v>
      </c>
      <c r="J132" s="6">
        <f>K64/J64</f>
        <v>1.0606717226435536</v>
      </c>
      <c r="K132" s="6">
        <f t="shared" si="29"/>
        <v>1.4676200204290093</v>
      </c>
      <c r="M132" s="6"/>
      <c r="N132" s="30"/>
      <c r="O132" s="35"/>
      <c r="P132" s="6">
        <f t="shared" si="30"/>
        <v>1.0960359624029423</v>
      </c>
      <c r="Q132" s="6">
        <f>R64/Q64</f>
        <v>0.9123788217747949</v>
      </c>
      <c r="R132" s="6">
        <f t="shared" si="32"/>
        <v>1.746628524724152</v>
      </c>
      <c r="T132" s="6"/>
      <c r="U132" s="30"/>
      <c r="V132" s="35"/>
      <c r="W132" s="6" t="e">
        <f t="shared" si="33"/>
        <v>#DIV/0!</v>
      </c>
      <c r="X132" s="6" t="e">
        <f>Y64/X64</f>
        <v>#DIV/0!</v>
      </c>
      <c r="Y132" s="6" t="e">
        <f t="shared" si="41"/>
        <v>#DIV/0!</v>
      </c>
      <c r="AA132" s="6"/>
      <c r="AB132" s="30"/>
      <c r="AC132" s="35"/>
      <c r="AD132" s="6" t="e">
        <f t="shared" si="35"/>
        <v>#DIV/0!</v>
      </c>
      <c r="AE132" s="6" t="e">
        <f>AF64/AE64</f>
        <v>#DIV/0!</v>
      </c>
      <c r="AF132" s="6" t="e">
        <f t="shared" si="37"/>
        <v>#DIV/0!</v>
      </c>
      <c r="AH132" s="6"/>
      <c r="AI132" s="30"/>
      <c r="AJ132" s="35"/>
      <c r="AK132" s="6">
        <f t="shared" si="38"/>
        <v>0.99711399711399706</v>
      </c>
      <c r="AL132" s="6">
        <f>AM64/AL64</f>
        <v>1.0028943560057888</v>
      </c>
      <c r="AM132" s="6">
        <f t="shared" si="40"/>
        <v>1.6579055864770151</v>
      </c>
      <c r="AO132" s="6"/>
      <c r="AP132" s="30"/>
    </row>
    <row r="134" spans="1:42" x14ac:dyDescent="0.45">
      <c r="A134" s="28" t="s">
        <v>13</v>
      </c>
      <c r="B134" s="16"/>
      <c r="C134" s="16"/>
      <c r="D134" s="16"/>
      <c r="H134" s="28" t="s">
        <v>13</v>
      </c>
      <c r="I134" s="16"/>
      <c r="J134" s="16"/>
      <c r="K134" s="16"/>
      <c r="O134" s="25" t="s">
        <v>13</v>
      </c>
      <c r="V134" s="28" t="s">
        <v>13</v>
      </c>
      <c r="W134" s="16"/>
      <c r="X134" s="16"/>
      <c r="Y134" s="16"/>
      <c r="AC134" s="28" t="s">
        <v>13</v>
      </c>
      <c r="AD134" s="16"/>
      <c r="AE134" s="16"/>
      <c r="AF134" s="16"/>
      <c r="AH134" s="16"/>
      <c r="AJ134" s="28" t="s">
        <v>13</v>
      </c>
      <c r="AK134" s="16"/>
      <c r="AL134" s="16"/>
      <c r="AM134" s="16"/>
    </row>
    <row r="135" spans="1:42" x14ac:dyDescent="0.45">
      <c r="A135" s="28" t="s">
        <v>14</v>
      </c>
      <c r="B135" s="16">
        <v>0.96160000000000001</v>
      </c>
      <c r="C135" s="16">
        <v>0.95750000000000002</v>
      </c>
      <c r="D135" s="16">
        <v>0.95520000000000005</v>
      </c>
      <c r="H135" s="28" t="s">
        <v>14</v>
      </c>
      <c r="I135" s="16">
        <v>0.98260000000000003</v>
      </c>
      <c r="J135" s="16">
        <v>0.93200000000000005</v>
      </c>
      <c r="K135" s="16">
        <v>0.92679999999999996</v>
      </c>
      <c r="O135" s="25" t="s">
        <v>14</v>
      </c>
      <c r="P135">
        <v>0.9526</v>
      </c>
      <c r="Q135">
        <v>0.95669999999999999</v>
      </c>
      <c r="R135">
        <v>0.64200000000000002</v>
      </c>
      <c r="V135" s="28" t="s">
        <v>14</v>
      </c>
      <c r="W135" s="16">
        <v>0.94750000000000001</v>
      </c>
      <c r="X135" s="16">
        <v>0.95079999999999998</v>
      </c>
      <c r="Y135" s="16">
        <v>0.85819999999999996</v>
      </c>
      <c r="AC135" s="28" t="s">
        <v>14</v>
      </c>
      <c r="AD135" s="16">
        <v>0.71679999999999999</v>
      </c>
      <c r="AE135" s="16">
        <v>0.66300000000000003</v>
      </c>
      <c r="AF135" s="16">
        <v>0.86539999999999995</v>
      </c>
      <c r="AH135" s="16"/>
      <c r="AJ135" s="28" t="s">
        <v>14</v>
      </c>
      <c r="AK135" s="16">
        <v>0.91610000000000003</v>
      </c>
      <c r="AL135" s="16">
        <v>0.90549999999999997</v>
      </c>
      <c r="AM135" s="16">
        <v>0.95279999999999998</v>
      </c>
    </row>
    <row r="136" spans="1:42" x14ac:dyDescent="0.45">
      <c r="A136" s="28" t="s">
        <v>15</v>
      </c>
      <c r="B136" s="16">
        <v>0.3402</v>
      </c>
      <c r="C136" s="16">
        <v>0.79710000000000003</v>
      </c>
      <c r="D136" s="16">
        <v>0.64390000000000003</v>
      </c>
      <c r="H136" s="28" t="s">
        <v>15</v>
      </c>
      <c r="I136" s="16">
        <v>0.81989999999999996</v>
      </c>
      <c r="J136" s="16">
        <v>0.16839999999999999</v>
      </c>
      <c r="K136" s="16">
        <v>0.2167</v>
      </c>
      <c r="O136" s="25" t="s">
        <v>15</v>
      </c>
      <c r="P136">
        <v>0.35510000000000003</v>
      </c>
      <c r="Q136">
        <v>0.74790000000000001</v>
      </c>
      <c r="R136" t="s">
        <v>16</v>
      </c>
      <c r="V136" s="28" t="s">
        <v>15</v>
      </c>
      <c r="W136" s="16">
        <v>0.38669999999999999</v>
      </c>
      <c r="X136" s="16">
        <v>0.74690000000000001</v>
      </c>
      <c r="Y136" s="16">
        <v>2.8799999999999999E-2</v>
      </c>
      <c r="AC136" s="28" t="s">
        <v>15</v>
      </c>
      <c r="AD136" s="16" t="s">
        <v>16</v>
      </c>
      <c r="AE136" s="16">
        <v>5.0000000000000001E-4</v>
      </c>
      <c r="AF136" s="16">
        <v>3.6200000000000003E-2</v>
      </c>
      <c r="AH136" s="16"/>
      <c r="AJ136" s="28" t="s">
        <v>15</v>
      </c>
      <c r="AK136" s="16">
        <v>8.3199999999999996E-2</v>
      </c>
      <c r="AL136" s="16">
        <v>0.3231</v>
      </c>
      <c r="AM136" s="16">
        <v>0.47020000000000001</v>
      </c>
    </row>
    <row r="137" spans="1:42" x14ac:dyDescent="0.45">
      <c r="A137" s="28" t="s">
        <v>17</v>
      </c>
      <c r="B137" s="16" t="s">
        <v>19</v>
      </c>
      <c r="C137" s="16" t="s">
        <v>19</v>
      </c>
      <c r="D137" s="16" t="s">
        <v>19</v>
      </c>
      <c r="H137" s="28" t="s">
        <v>17</v>
      </c>
      <c r="I137" s="16" t="s">
        <v>19</v>
      </c>
      <c r="J137" s="16" t="s">
        <v>19</v>
      </c>
      <c r="K137" s="16" t="s">
        <v>19</v>
      </c>
      <c r="O137" s="25" t="s">
        <v>17</v>
      </c>
      <c r="P137" t="s">
        <v>19</v>
      </c>
      <c r="Q137" t="s">
        <v>19</v>
      </c>
      <c r="R137" t="s">
        <v>18</v>
      </c>
      <c r="V137" s="28" t="s">
        <v>17</v>
      </c>
      <c r="W137" s="16" t="s">
        <v>19</v>
      </c>
      <c r="X137" s="16" t="s">
        <v>19</v>
      </c>
      <c r="Y137" s="16" t="s">
        <v>18</v>
      </c>
      <c r="AC137" s="28" t="s">
        <v>17</v>
      </c>
      <c r="AD137" s="16" t="s">
        <v>18</v>
      </c>
      <c r="AE137" s="16" t="s">
        <v>18</v>
      </c>
      <c r="AF137" s="16" t="s">
        <v>18</v>
      </c>
      <c r="AH137" s="16"/>
      <c r="AJ137" s="28" t="s">
        <v>17</v>
      </c>
      <c r="AK137" s="16" t="s">
        <v>19</v>
      </c>
      <c r="AL137" s="16" t="s">
        <v>19</v>
      </c>
      <c r="AM137" s="16" t="s">
        <v>19</v>
      </c>
    </row>
    <row r="138" spans="1:42" x14ac:dyDescent="0.45">
      <c r="A138" s="28" t="s">
        <v>20</v>
      </c>
      <c r="B138" s="16" t="s">
        <v>22</v>
      </c>
      <c r="C138" s="16" t="s">
        <v>22</v>
      </c>
      <c r="D138" s="16" t="s">
        <v>22</v>
      </c>
      <c r="H138" s="28" t="s">
        <v>20</v>
      </c>
      <c r="I138" s="16" t="s">
        <v>22</v>
      </c>
      <c r="J138" s="16" t="s">
        <v>22</v>
      </c>
      <c r="K138" s="16" t="s">
        <v>22</v>
      </c>
      <c r="O138" s="25" t="s">
        <v>20</v>
      </c>
      <c r="P138" t="s">
        <v>22</v>
      </c>
      <c r="Q138" t="s">
        <v>22</v>
      </c>
      <c r="R138" t="s">
        <v>21</v>
      </c>
      <c r="V138" s="28" t="s">
        <v>20</v>
      </c>
      <c r="W138" s="16" t="s">
        <v>22</v>
      </c>
      <c r="X138" s="16" t="s">
        <v>22</v>
      </c>
      <c r="Y138" s="16" t="s">
        <v>23</v>
      </c>
      <c r="AC138" s="28" t="s">
        <v>20</v>
      </c>
      <c r="AD138" s="16" t="s">
        <v>21</v>
      </c>
      <c r="AE138" s="16" t="s">
        <v>53</v>
      </c>
      <c r="AF138" s="16" t="s">
        <v>23</v>
      </c>
      <c r="AH138" s="16"/>
      <c r="AJ138" s="28" t="s">
        <v>20</v>
      </c>
      <c r="AK138" s="16" t="s">
        <v>22</v>
      </c>
      <c r="AL138" s="16" t="s">
        <v>22</v>
      </c>
      <c r="AM138" s="16" t="s">
        <v>22</v>
      </c>
    </row>
    <row r="140" spans="1:42" x14ac:dyDescent="0.45">
      <c r="A140" s="28" t="s">
        <v>30</v>
      </c>
      <c r="B140" s="16"/>
      <c r="C140" s="16"/>
      <c r="D140" s="16"/>
      <c r="H140" s="28" t="s">
        <v>30</v>
      </c>
      <c r="I140" s="16"/>
      <c r="J140" s="16"/>
      <c r="K140" s="16"/>
      <c r="O140" s="28" t="s">
        <v>30</v>
      </c>
      <c r="P140" s="16"/>
      <c r="Q140" s="16"/>
      <c r="R140" s="16"/>
      <c r="V140" s="28" t="s">
        <v>30</v>
      </c>
      <c r="W140" s="16"/>
      <c r="X140" s="16"/>
      <c r="Y140" s="16"/>
      <c r="AC140" s="28" t="s">
        <v>30</v>
      </c>
      <c r="AD140" s="16"/>
      <c r="AE140" s="16"/>
      <c r="AF140" s="16"/>
      <c r="AJ140" s="28" t="s">
        <v>30</v>
      </c>
      <c r="AK140" s="16"/>
      <c r="AL140" s="16"/>
      <c r="AM140" s="16"/>
    </row>
    <row r="141" spans="1:42" x14ac:dyDescent="0.45">
      <c r="A141" s="28" t="s">
        <v>31</v>
      </c>
      <c r="B141" s="16">
        <v>-247</v>
      </c>
      <c r="C141" s="16">
        <v>-28</v>
      </c>
      <c r="D141" s="16">
        <v>-105</v>
      </c>
      <c r="H141" s="28" t="s">
        <v>31</v>
      </c>
      <c r="I141" s="16">
        <v>285</v>
      </c>
      <c r="J141" s="16">
        <v>168</v>
      </c>
      <c r="K141" s="16">
        <v>114</v>
      </c>
      <c r="O141" s="28" t="s">
        <v>31</v>
      </c>
      <c r="P141" s="16">
        <v>182</v>
      </c>
      <c r="Q141" s="16">
        <v>49</v>
      </c>
      <c r="R141" s="16">
        <v>251</v>
      </c>
      <c r="V141" s="28" t="s">
        <v>31</v>
      </c>
      <c r="W141" s="16">
        <v>169</v>
      </c>
      <c r="X141" s="16">
        <v>21</v>
      </c>
      <c r="Y141" s="16">
        <v>105</v>
      </c>
      <c r="AC141" s="28" t="s">
        <v>31</v>
      </c>
      <c r="AD141" s="16">
        <v>140</v>
      </c>
      <c r="AE141" s="16">
        <v>35</v>
      </c>
      <c r="AF141" s="16">
        <v>75</v>
      </c>
      <c r="AJ141" s="28" t="s">
        <v>31</v>
      </c>
      <c r="AK141" s="16">
        <v>140</v>
      </c>
      <c r="AL141" s="16">
        <v>32</v>
      </c>
      <c r="AM141" s="16">
        <v>171</v>
      </c>
    </row>
    <row r="142" spans="1:42" x14ac:dyDescent="0.45">
      <c r="A142" s="28" t="s">
        <v>32</v>
      </c>
      <c r="B142" s="16">
        <v>94</v>
      </c>
      <c r="C142" s="16">
        <v>0</v>
      </c>
      <c r="D142" s="16">
        <v>0</v>
      </c>
      <c r="H142" s="28" t="s">
        <v>32</v>
      </c>
      <c r="I142" s="16">
        <v>494</v>
      </c>
      <c r="J142" s="16">
        <v>189</v>
      </c>
      <c r="K142" s="16">
        <v>125</v>
      </c>
      <c r="O142" s="28" t="s">
        <v>32</v>
      </c>
      <c r="P142" s="16">
        <v>217.5</v>
      </c>
      <c r="Q142" s="16">
        <v>52</v>
      </c>
      <c r="R142" s="16">
        <v>252</v>
      </c>
      <c r="V142" s="28" t="s">
        <v>32</v>
      </c>
      <c r="W142" s="16">
        <v>170</v>
      </c>
      <c r="X142" s="16">
        <v>21</v>
      </c>
      <c r="Y142" s="16">
        <v>105</v>
      </c>
      <c r="AC142" s="28" t="s">
        <v>32</v>
      </c>
      <c r="AD142" s="16">
        <v>185.5</v>
      </c>
      <c r="AE142" s="16">
        <v>40</v>
      </c>
      <c r="AF142" s="16">
        <v>90</v>
      </c>
      <c r="AJ142" s="28" t="s">
        <v>32</v>
      </c>
      <c r="AK142" s="16">
        <v>175</v>
      </c>
      <c r="AL142" s="16">
        <v>34</v>
      </c>
      <c r="AM142" s="16">
        <v>171</v>
      </c>
    </row>
    <row r="143" spans="1:42" x14ac:dyDescent="0.45">
      <c r="A143" s="28" t="s">
        <v>33</v>
      </c>
      <c r="B143" s="16">
        <v>-341</v>
      </c>
      <c r="C143" s="16">
        <v>-28</v>
      </c>
      <c r="D143" s="16">
        <v>-105</v>
      </c>
      <c r="H143" s="28" t="s">
        <v>33</v>
      </c>
      <c r="I143" s="16">
        <v>-209</v>
      </c>
      <c r="J143" s="16">
        <v>-21</v>
      </c>
      <c r="K143" s="16">
        <v>-11</v>
      </c>
      <c r="O143" s="28" t="s">
        <v>33</v>
      </c>
      <c r="P143" s="16">
        <v>-35.5</v>
      </c>
      <c r="Q143" s="16">
        <v>-3</v>
      </c>
      <c r="R143" s="16">
        <v>-1</v>
      </c>
      <c r="V143" s="28" t="s">
        <v>33</v>
      </c>
      <c r="W143" s="16">
        <v>-1</v>
      </c>
      <c r="X143" s="16">
        <v>0</v>
      </c>
      <c r="Y143" s="16">
        <v>0</v>
      </c>
      <c r="AC143" s="28" t="s">
        <v>33</v>
      </c>
      <c r="AD143" s="16">
        <v>-45.5</v>
      </c>
      <c r="AE143" s="16">
        <v>-5</v>
      </c>
      <c r="AF143" s="16">
        <v>-15</v>
      </c>
      <c r="AJ143" s="28" t="s">
        <v>33</v>
      </c>
      <c r="AK143" s="16">
        <v>-35</v>
      </c>
      <c r="AL143" s="16">
        <v>-2</v>
      </c>
      <c r="AM143" s="16">
        <v>0</v>
      </c>
    </row>
    <row r="144" spans="1:42" x14ac:dyDescent="0.45">
      <c r="A144" s="28" t="s">
        <v>34</v>
      </c>
      <c r="B144" s="16">
        <v>6.0000000000000001E-3</v>
      </c>
      <c r="C144" s="16">
        <v>0.02</v>
      </c>
      <c r="D144" s="16" t="s">
        <v>54</v>
      </c>
      <c r="H144" s="28" t="s">
        <v>34</v>
      </c>
      <c r="I144" s="16">
        <v>0.03</v>
      </c>
      <c r="J144" s="16" t="s">
        <v>54</v>
      </c>
      <c r="K144" s="16">
        <v>2E-3</v>
      </c>
      <c r="O144" s="28" t="s">
        <v>34</v>
      </c>
      <c r="P144" s="16">
        <v>2E-3</v>
      </c>
      <c r="Q144" s="16">
        <v>0.01</v>
      </c>
      <c r="R144" s="16" t="s">
        <v>54</v>
      </c>
      <c r="T144" s="18"/>
      <c r="U144" s="31"/>
      <c r="V144" s="28" t="s">
        <v>34</v>
      </c>
      <c r="W144" s="16" t="s">
        <v>54</v>
      </c>
      <c r="X144" s="16">
        <v>0.03</v>
      </c>
      <c r="Y144" s="16" t="s">
        <v>54</v>
      </c>
      <c r="AC144" s="28" t="s">
        <v>34</v>
      </c>
      <c r="AD144" s="16">
        <v>1.2999999999999999E-2</v>
      </c>
      <c r="AE144" s="16">
        <v>3.9100000000000003E-2</v>
      </c>
      <c r="AF144" s="16">
        <v>1.66E-2</v>
      </c>
      <c r="AJ144" s="28" t="s">
        <v>34</v>
      </c>
      <c r="AK144" s="16">
        <v>7.0000000000000001E-3</v>
      </c>
      <c r="AL144" s="16">
        <v>0.02</v>
      </c>
      <c r="AM144" s="16" t="s">
        <v>54</v>
      </c>
    </row>
    <row r="145" spans="1:39" x14ac:dyDescent="0.45">
      <c r="A145" s="28" t="s">
        <v>36</v>
      </c>
      <c r="B145" s="16" t="s">
        <v>37</v>
      </c>
      <c r="C145" s="16" t="s">
        <v>37</v>
      </c>
      <c r="D145" s="16" t="s">
        <v>37</v>
      </c>
      <c r="H145" s="28" t="s">
        <v>36</v>
      </c>
      <c r="I145" s="16" t="s">
        <v>37</v>
      </c>
      <c r="J145" s="16" t="s">
        <v>37</v>
      </c>
      <c r="K145" s="16" t="s">
        <v>37</v>
      </c>
      <c r="O145" s="28" t="s">
        <v>36</v>
      </c>
      <c r="P145" s="16" t="s">
        <v>37</v>
      </c>
      <c r="Q145" s="16" t="s">
        <v>37</v>
      </c>
      <c r="R145" s="16" t="s">
        <v>37</v>
      </c>
      <c r="T145" s="16"/>
      <c r="U145" s="32"/>
      <c r="V145" s="28" t="s">
        <v>36</v>
      </c>
      <c r="W145" s="16" t="s">
        <v>37</v>
      </c>
      <c r="X145" s="16" t="s">
        <v>37</v>
      </c>
      <c r="Y145" s="16" t="s">
        <v>37</v>
      </c>
      <c r="AC145" s="28" t="s">
        <v>36</v>
      </c>
      <c r="AD145" s="16" t="s">
        <v>37</v>
      </c>
      <c r="AE145" s="16" t="s">
        <v>37</v>
      </c>
      <c r="AF145" s="16" t="s">
        <v>37</v>
      </c>
      <c r="AJ145" s="28" t="s">
        <v>36</v>
      </c>
      <c r="AK145" s="16" t="s">
        <v>37</v>
      </c>
      <c r="AL145" s="16" t="s">
        <v>37</v>
      </c>
      <c r="AM145" s="16" t="s">
        <v>37</v>
      </c>
    </row>
    <row r="146" spans="1:39" x14ac:dyDescent="0.45">
      <c r="A146" s="28" t="s">
        <v>20</v>
      </c>
      <c r="B146" s="16" t="s">
        <v>38</v>
      </c>
      <c r="C146" s="16" t="s">
        <v>23</v>
      </c>
      <c r="D146" s="16" t="s">
        <v>53</v>
      </c>
      <c r="H146" s="28" t="s">
        <v>20</v>
      </c>
      <c r="I146" s="16" t="s">
        <v>23</v>
      </c>
      <c r="J146" s="16" t="s">
        <v>53</v>
      </c>
      <c r="K146" s="16" t="s">
        <v>38</v>
      </c>
      <c r="O146" s="28" t="s">
        <v>20</v>
      </c>
      <c r="P146" s="16" t="s">
        <v>38</v>
      </c>
      <c r="Q146" s="16" t="s">
        <v>38</v>
      </c>
      <c r="R146" s="16" t="s">
        <v>53</v>
      </c>
      <c r="T146" s="16"/>
      <c r="U146" s="32"/>
      <c r="V146" s="28" t="s">
        <v>20</v>
      </c>
      <c r="W146" s="16" t="s">
        <v>53</v>
      </c>
      <c r="X146" s="16" t="s">
        <v>23</v>
      </c>
      <c r="Y146" s="16" t="s">
        <v>53</v>
      </c>
      <c r="AC146" s="28" t="s">
        <v>20</v>
      </c>
      <c r="AD146" s="16" t="s">
        <v>23</v>
      </c>
      <c r="AE146" s="16" t="s">
        <v>23</v>
      </c>
      <c r="AF146" s="16" t="s">
        <v>23</v>
      </c>
      <c r="AJ146" s="28" t="s">
        <v>20</v>
      </c>
      <c r="AK146" s="16" t="s">
        <v>38</v>
      </c>
      <c r="AL146" s="16" t="s">
        <v>23</v>
      </c>
      <c r="AM146" s="16" t="s">
        <v>53</v>
      </c>
    </row>
    <row r="147" spans="1:39" x14ac:dyDescent="0.45">
      <c r="A147" s="28" t="s">
        <v>39</v>
      </c>
      <c r="B147" s="16" t="s">
        <v>19</v>
      </c>
      <c r="C147" s="16" t="s">
        <v>19</v>
      </c>
      <c r="D147" s="16" t="s">
        <v>19</v>
      </c>
      <c r="H147" s="28" t="s">
        <v>39</v>
      </c>
      <c r="I147" s="16" t="s">
        <v>19</v>
      </c>
      <c r="J147" s="16" t="s">
        <v>19</v>
      </c>
      <c r="K147" s="16" t="s">
        <v>19</v>
      </c>
      <c r="O147" s="28" t="s">
        <v>39</v>
      </c>
      <c r="P147" s="16" t="s">
        <v>19</v>
      </c>
      <c r="Q147" s="16" t="s">
        <v>19</v>
      </c>
      <c r="R147" s="16" t="s">
        <v>19</v>
      </c>
      <c r="T147" s="16"/>
      <c r="U147" s="32"/>
      <c r="V147" s="28" t="s">
        <v>39</v>
      </c>
      <c r="W147" s="16" t="s">
        <v>19</v>
      </c>
      <c r="X147" s="16" t="s">
        <v>19</v>
      </c>
      <c r="Y147" s="16" t="s">
        <v>19</v>
      </c>
      <c r="AC147" s="28" t="s">
        <v>39</v>
      </c>
      <c r="AD147" s="16" t="s">
        <v>19</v>
      </c>
      <c r="AE147" s="16" t="s">
        <v>19</v>
      </c>
      <c r="AF147" s="16" t="s">
        <v>19</v>
      </c>
      <c r="AJ147" s="28" t="s">
        <v>39</v>
      </c>
      <c r="AK147" s="16" t="s">
        <v>19</v>
      </c>
      <c r="AL147" s="16" t="s">
        <v>19</v>
      </c>
      <c r="AM147" s="16" t="s">
        <v>19</v>
      </c>
    </row>
    <row r="148" spans="1:39" x14ac:dyDescent="0.45">
      <c r="R148" s="17"/>
      <c r="S148" s="19"/>
      <c r="T148" s="16"/>
      <c r="U148" s="32"/>
      <c r="V148" s="36"/>
    </row>
    <row r="149" spans="1:39" x14ac:dyDescent="0.45">
      <c r="R149" s="17"/>
      <c r="S149" s="19"/>
      <c r="T149" s="16"/>
      <c r="U149" s="32"/>
      <c r="V149" s="36"/>
    </row>
    <row r="150" spans="1:39" x14ac:dyDescent="0.45">
      <c r="R150" s="17"/>
      <c r="S150" s="19"/>
      <c r="T150" s="16"/>
      <c r="U150" s="32"/>
      <c r="V150" s="36"/>
    </row>
    <row r="151" spans="1:39" x14ac:dyDescent="0.45">
      <c r="R151" s="17"/>
      <c r="S151" s="16"/>
      <c r="T151" s="16"/>
      <c r="U151" s="32"/>
      <c r="V151" s="36"/>
    </row>
    <row r="152" spans="1:39" x14ac:dyDescent="0.45">
      <c r="R152" s="17"/>
      <c r="S152" s="16"/>
      <c r="T152" s="16"/>
      <c r="U152" s="32"/>
      <c r="V152" s="36"/>
    </row>
    <row r="153" spans="1:39" x14ac:dyDescent="0.45">
      <c r="R153" s="17"/>
      <c r="S153" s="16"/>
      <c r="T153" s="16"/>
      <c r="U153" s="32"/>
      <c r="V153" s="36"/>
    </row>
    <row r="154" spans="1:39" x14ac:dyDescent="0.45">
      <c r="R154" s="17"/>
      <c r="S154" s="16"/>
      <c r="T154" s="16"/>
      <c r="U154" s="32"/>
      <c r="V154" s="36"/>
    </row>
    <row r="155" spans="1:39" x14ac:dyDescent="0.45">
      <c r="R155" s="17"/>
      <c r="S155" s="16"/>
      <c r="T155" s="16"/>
      <c r="U155" s="32"/>
      <c r="V155" s="36"/>
    </row>
    <row r="156" spans="1:39" x14ac:dyDescent="0.45">
      <c r="R156" s="17"/>
      <c r="S156" s="16"/>
      <c r="T156" s="16"/>
      <c r="U156" s="32"/>
      <c r="V156" s="36"/>
    </row>
    <row r="157" spans="1:39" x14ac:dyDescent="0.45">
      <c r="R157" s="17"/>
      <c r="S157" s="16"/>
      <c r="T157" s="16"/>
      <c r="U157" s="32"/>
      <c r="V157" s="36"/>
    </row>
    <row r="158" spans="1:39" x14ac:dyDescent="0.45">
      <c r="R158" s="17"/>
      <c r="S158" s="16"/>
      <c r="T158" s="16"/>
      <c r="U158" s="32"/>
      <c r="V158" s="36"/>
    </row>
    <row r="159" spans="1:39" x14ac:dyDescent="0.45">
      <c r="R159" s="17"/>
      <c r="S159" s="16"/>
      <c r="T159" s="16"/>
      <c r="U159" s="32"/>
      <c r="V159" s="36"/>
    </row>
    <row r="160" spans="1:39" x14ac:dyDescent="0.45">
      <c r="R160" s="17"/>
      <c r="S160" s="16"/>
      <c r="T160" s="16"/>
      <c r="U160" s="32"/>
      <c r="V160" s="36"/>
    </row>
    <row r="161" spans="18:22" x14ac:dyDescent="0.45">
      <c r="R161" s="17"/>
      <c r="S161" s="16"/>
      <c r="T161" s="16"/>
      <c r="U161" s="32"/>
      <c r="V161" s="36"/>
    </row>
    <row r="162" spans="18:22" x14ac:dyDescent="0.45">
      <c r="R162" s="17"/>
      <c r="S162" s="16"/>
      <c r="T162" s="16"/>
      <c r="U162" s="32"/>
      <c r="V162" s="36"/>
    </row>
    <row r="163" spans="18:22" x14ac:dyDescent="0.45">
      <c r="R163" s="17"/>
      <c r="S163" s="16"/>
      <c r="T163" s="16"/>
      <c r="U163" s="32"/>
      <c r="V163" s="36"/>
    </row>
    <row r="164" spans="18:22" x14ac:dyDescent="0.45">
      <c r="R164" s="17"/>
      <c r="S164" s="16"/>
      <c r="T164" s="16"/>
      <c r="U164" s="32"/>
      <c r="V164" s="36"/>
    </row>
    <row r="165" spans="18:22" x14ac:dyDescent="0.45">
      <c r="R165" s="17"/>
      <c r="S165" s="16"/>
      <c r="T165" s="19"/>
      <c r="U165" s="32"/>
      <c r="V165" s="36"/>
    </row>
    <row r="166" spans="18:22" x14ac:dyDescent="0.45">
      <c r="R166" s="17"/>
      <c r="S166" s="16"/>
      <c r="T166" s="16"/>
      <c r="U166" s="32"/>
      <c r="V166" s="36"/>
    </row>
    <row r="167" spans="18:22" x14ac:dyDescent="0.45">
      <c r="R167" s="17"/>
      <c r="S167" s="16"/>
      <c r="T167" s="16"/>
      <c r="U167" s="32"/>
      <c r="V167" s="36"/>
    </row>
    <row r="168" spans="18:22" x14ac:dyDescent="0.45">
      <c r="R168" s="17"/>
      <c r="S168" s="16"/>
      <c r="T168" s="16"/>
      <c r="U168" s="32"/>
      <c r="V168" s="36"/>
    </row>
    <row r="169" spans="18:22" x14ac:dyDescent="0.45">
      <c r="R169" s="17"/>
      <c r="S169" s="16"/>
      <c r="T169" s="16"/>
      <c r="U169" s="32"/>
      <c r="V169" s="36"/>
    </row>
    <row r="170" spans="18:22" x14ac:dyDescent="0.45">
      <c r="R170" s="17"/>
      <c r="S170" s="16"/>
      <c r="T170" s="16"/>
      <c r="U170" s="32"/>
      <c r="V170" s="36"/>
    </row>
    <row r="171" spans="18:22" x14ac:dyDescent="0.45">
      <c r="R171" s="17"/>
      <c r="S171" s="16"/>
      <c r="T171" s="16"/>
      <c r="U171" s="32"/>
      <c r="V171" s="36"/>
    </row>
    <row r="172" spans="18:22" x14ac:dyDescent="0.45">
      <c r="R172" s="17"/>
      <c r="S172" s="16"/>
      <c r="T172" s="16"/>
      <c r="U172" s="32"/>
      <c r="V172" s="36"/>
    </row>
    <row r="173" spans="18:22" x14ac:dyDescent="0.45">
      <c r="R173" s="17"/>
      <c r="S173" s="16"/>
      <c r="T173" s="16"/>
      <c r="U173" s="32"/>
      <c r="V173" s="36"/>
    </row>
    <row r="174" spans="18:22" x14ac:dyDescent="0.45">
      <c r="R174" s="17"/>
      <c r="S174" s="16"/>
      <c r="T174" s="16"/>
      <c r="U174" s="32"/>
      <c r="V174" s="36"/>
    </row>
    <row r="175" spans="18:22" x14ac:dyDescent="0.45">
      <c r="R175" s="17"/>
      <c r="S175" s="16"/>
      <c r="T175" s="16"/>
      <c r="U175" s="32"/>
      <c r="V175" s="36"/>
    </row>
    <row r="176" spans="18:22" x14ac:dyDescent="0.45">
      <c r="R176" s="17"/>
      <c r="S176" s="16"/>
      <c r="T176" s="16"/>
      <c r="U176" s="32"/>
      <c r="V176" s="36"/>
    </row>
    <row r="177" spans="18:22" x14ac:dyDescent="0.45">
      <c r="R177" s="17"/>
      <c r="S177" s="16"/>
      <c r="T177" s="16"/>
      <c r="U177" s="32"/>
      <c r="V177" s="36"/>
    </row>
    <row r="178" spans="18:22" x14ac:dyDescent="0.45">
      <c r="R178" s="17"/>
      <c r="S178" s="16"/>
      <c r="T178" s="16"/>
      <c r="U178" s="32"/>
      <c r="V178" s="36"/>
    </row>
    <row r="179" spans="18:22" x14ac:dyDescent="0.45">
      <c r="R179" s="17"/>
      <c r="S179" s="16"/>
      <c r="T179" s="16"/>
      <c r="U179" s="32"/>
      <c r="V179" s="36"/>
    </row>
    <row r="180" spans="18:22" x14ac:dyDescent="0.45">
      <c r="R180" s="17"/>
      <c r="S180" s="16"/>
      <c r="T180" s="16"/>
      <c r="U180" s="32"/>
      <c r="V180" s="36"/>
    </row>
    <row r="181" spans="18:22" x14ac:dyDescent="0.45">
      <c r="R181" s="17"/>
      <c r="S181" s="16"/>
      <c r="T181" s="16"/>
      <c r="U181" s="32"/>
      <c r="V181" s="36"/>
    </row>
    <row r="182" spans="18:22" x14ac:dyDescent="0.45">
      <c r="R182" s="17"/>
      <c r="S182" s="16"/>
      <c r="T182" s="16"/>
      <c r="U182" s="32"/>
      <c r="V182" s="36"/>
    </row>
    <row r="183" spans="18:22" x14ac:dyDescent="0.45">
      <c r="R183" s="17"/>
      <c r="S183" s="16"/>
      <c r="T183" s="16"/>
      <c r="U183" s="32"/>
      <c r="V183" s="36"/>
    </row>
    <row r="184" spans="18:22" x14ac:dyDescent="0.45">
      <c r="R184" s="17"/>
      <c r="S184" s="16"/>
      <c r="T184" s="16"/>
      <c r="U184" s="32"/>
      <c r="V184" s="36"/>
    </row>
    <row r="185" spans="18:22" x14ac:dyDescent="0.45">
      <c r="R185" s="17"/>
      <c r="S185" s="16"/>
      <c r="T185" s="16"/>
      <c r="U185" s="32"/>
      <c r="V185" s="36"/>
    </row>
    <row r="186" spans="18:22" x14ac:dyDescent="0.45">
      <c r="R186" s="17"/>
      <c r="S186" s="16"/>
      <c r="T186" s="16"/>
      <c r="U186" s="32"/>
      <c r="V186" s="36"/>
    </row>
    <row r="187" spans="18:22" x14ac:dyDescent="0.45">
      <c r="R187" s="17"/>
      <c r="S187" s="16"/>
      <c r="T187" s="16"/>
      <c r="U187" s="32"/>
      <c r="V187" s="36"/>
    </row>
    <row r="188" spans="18:22" x14ac:dyDescent="0.45">
      <c r="R188" s="17"/>
      <c r="S188" s="16"/>
      <c r="T188" s="16"/>
      <c r="U188" s="32"/>
      <c r="V188" s="36"/>
    </row>
    <row r="189" spans="18:22" x14ac:dyDescent="0.45">
      <c r="R189" s="17"/>
      <c r="S189" s="16"/>
      <c r="T189" s="16"/>
      <c r="U189" s="32"/>
      <c r="V189" s="36"/>
    </row>
    <row r="190" spans="18:22" x14ac:dyDescent="0.45">
      <c r="R190" s="17"/>
      <c r="S190" s="16"/>
      <c r="T190" s="16"/>
      <c r="U190" s="32"/>
      <c r="V190" s="36"/>
    </row>
    <row r="191" spans="18:22" x14ac:dyDescent="0.45">
      <c r="R191" s="17"/>
      <c r="S191" s="16"/>
      <c r="T191" s="16"/>
      <c r="U191" s="32"/>
      <c r="V191" s="36"/>
    </row>
    <row r="192" spans="18:22" x14ac:dyDescent="0.45">
      <c r="R192" s="17"/>
      <c r="S192" s="16"/>
      <c r="T192" s="16"/>
      <c r="U192" s="32"/>
      <c r="V192" s="36"/>
    </row>
    <row r="193" spans="18:22" x14ac:dyDescent="0.45">
      <c r="R193" s="17"/>
      <c r="S193" s="16"/>
      <c r="T193" s="16"/>
      <c r="U193" s="32"/>
      <c r="V193" s="36"/>
    </row>
    <row r="194" spans="18:22" x14ac:dyDescent="0.45">
      <c r="R194" s="17"/>
      <c r="S194" s="16"/>
      <c r="T194" s="16"/>
      <c r="U194" s="32"/>
      <c r="V194" s="36"/>
    </row>
    <row r="195" spans="18:22" x14ac:dyDescent="0.45">
      <c r="R195" s="17"/>
      <c r="S195" s="16"/>
      <c r="T195" s="16"/>
      <c r="U195" s="32"/>
      <c r="V195" s="36"/>
    </row>
    <row r="196" spans="18:22" x14ac:dyDescent="0.45">
      <c r="R196" s="17"/>
      <c r="S196" s="16"/>
      <c r="T196" s="16"/>
      <c r="U196" s="32"/>
      <c r="V196" s="36"/>
    </row>
    <row r="197" spans="18:22" x14ac:dyDescent="0.45">
      <c r="R197" s="17"/>
      <c r="S197" s="16"/>
      <c r="T197" s="16"/>
      <c r="U197" s="32"/>
      <c r="V197" s="36"/>
    </row>
  </sheetData>
  <mergeCells count="12">
    <mergeCell ref="AK66:AO66"/>
    <mergeCell ref="B1:F1"/>
    <mergeCell ref="I1:M1"/>
    <mergeCell ref="P1:T1"/>
    <mergeCell ref="W1:AA1"/>
    <mergeCell ref="AD1:AH1"/>
    <mergeCell ref="AK1:AO1"/>
    <mergeCell ref="B66:F66"/>
    <mergeCell ref="I66:M66"/>
    <mergeCell ref="P66:T66"/>
    <mergeCell ref="W66:AA66"/>
    <mergeCell ref="AD66:AH66"/>
  </mergeCells>
  <conditionalFormatting sqref="B68:D132 I68:K132 P68:R132 W68:Y132 AD68:AF132 AK68:AM132">
    <cfRule type="containsErrors" dxfId="3" priority="13">
      <formula>ISERROR(B68)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6684A-CC79-4897-905B-3F87F3A97363}">
  <dimension ref="A1:BX407"/>
  <sheetViews>
    <sheetView zoomScale="74" zoomScaleNormal="74" workbookViewId="0">
      <selection activeCell="J48" sqref="J48"/>
    </sheetView>
  </sheetViews>
  <sheetFormatPr defaultRowHeight="14.25" x14ac:dyDescent="0.45"/>
  <cols>
    <col min="1" max="1" width="7.19921875" style="14" bestFit="1" customWidth="1"/>
    <col min="2" max="2" width="9.265625" style="14" bestFit="1" customWidth="1"/>
    <col min="3" max="14" width="9.6640625" style="14" bestFit="1" customWidth="1"/>
    <col min="15" max="15" width="34" style="14" bestFit="1" customWidth="1"/>
    <col min="16" max="26" width="8.53125" style="14" bestFit="1" customWidth="1"/>
    <col min="41" max="53" width="9.796875" style="14" bestFit="1" customWidth="1"/>
    <col min="54" max="54" width="5.265625" style="14" bestFit="1" customWidth="1"/>
    <col min="55" max="16384" width="9.06640625" style="14"/>
  </cols>
  <sheetData>
    <row r="1" spans="1:53" ht="14.65" thickBot="1" x14ac:dyDescent="0.5">
      <c r="C1" s="156" t="s">
        <v>72</v>
      </c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4"/>
      <c r="AB1" s="14"/>
      <c r="AC1" s="156" t="s">
        <v>224</v>
      </c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</row>
    <row r="2" spans="1:53" ht="14.65" thickBot="1" x14ac:dyDescent="0.5">
      <c r="C2" s="157" t="s">
        <v>71</v>
      </c>
      <c r="D2" s="158"/>
      <c r="E2" s="159"/>
      <c r="F2" s="157" t="s">
        <v>68</v>
      </c>
      <c r="G2" s="158"/>
      <c r="H2" s="159"/>
      <c r="I2" s="157" t="s">
        <v>69</v>
      </c>
      <c r="J2" s="158"/>
      <c r="K2" s="159"/>
      <c r="L2" s="157" t="s">
        <v>70</v>
      </c>
      <c r="M2" s="158"/>
      <c r="N2" s="159"/>
      <c r="P2" s="172" t="s">
        <v>176</v>
      </c>
      <c r="Q2" s="166"/>
      <c r="R2" s="166" t="s">
        <v>208</v>
      </c>
      <c r="S2" s="166"/>
      <c r="T2" s="166" t="s">
        <v>174</v>
      </c>
      <c r="U2" s="166"/>
      <c r="V2" s="166" t="s">
        <v>212</v>
      </c>
      <c r="W2" s="166"/>
      <c r="X2" s="166" t="s">
        <v>213</v>
      </c>
      <c r="Y2" s="171"/>
      <c r="Z2" s="16"/>
      <c r="AA2" s="14"/>
      <c r="AB2" s="14"/>
      <c r="AC2" s="157" t="s">
        <v>71</v>
      </c>
      <c r="AD2" s="158"/>
      <c r="AE2" s="159"/>
      <c r="AF2" s="157" t="s">
        <v>68</v>
      </c>
      <c r="AG2" s="158"/>
      <c r="AH2" s="159"/>
      <c r="AI2" s="157" t="s">
        <v>69</v>
      </c>
      <c r="AJ2" s="158"/>
      <c r="AK2" s="159"/>
      <c r="AL2" s="157" t="s">
        <v>70</v>
      </c>
      <c r="AM2" s="158"/>
      <c r="AN2" s="159"/>
      <c r="AO2" s="16"/>
      <c r="AP2" s="16"/>
      <c r="AQ2" s="16"/>
      <c r="AR2" s="16"/>
      <c r="AS2" s="16"/>
      <c r="AT2" s="16"/>
      <c r="AU2" s="16"/>
    </row>
    <row r="3" spans="1:53" ht="14.65" thickBot="1" x14ac:dyDescent="0.5">
      <c r="A3" s="113"/>
      <c r="B3" s="114" t="s">
        <v>159</v>
      </c>
      <c r="C3" s="115">
        <v>1.4045209999999999</v>
      </c>
      <c r="D3" s="116">
        <v>7.9158710000000001</v>
      </c>
      <c r="E3" s="117">
        <v>14.425929999999999</v>
      </c>
      <c r="F3" s="115">
        <v>21.013494999999999</v>
      </c>
      <c r="G3" s="116">
        <v>27.526178000000002</v>
      </c>
      <c r="H3" s="117">
        <v>34.040971999999996</v>
      </c>
      <c r="I3" s="115">
        <v>40.616371999999998</v>
      </c>
      <c r="J3" s="116">
        <v>47.133957000000002</v>
      </c>
      <c r="K3" s="117">
        <v>53.653551999999998</v>
      </c>
      <c r="L3" s="115">
        <v>60.231383000000001</v>
      </c>
      <c r="M3" s="116">
        <v>66.752581000000006</v>
      </c>
      <c r="N3" s="117">
        <v>73.270407000000006</v>
      </c>
      <c r="O3" s="118"/>
      <c r="P3" s="121" t="s">
        <v>177</v>
      </c>
      <c r="Q3" s="119" t="s">
        <v>164</v>
      </c>
      <c r="R3" s="121" t="s">
        <v>177</v>
      </c>
      <c r="S3" s="119" t="s">
        <v>164</v>
      </c>
      <c r="T3" s="118" t="s">
        <v>177</v>
      </c>
      <c r="U3" s="119" t="s">
        <v>164</v>
      </c>
      <c r="V3" s="118" t="s">
        <v>177</v>
      </c>
      <c r="W3" s="119" t="s">
        <v>164</v>
      </c>
      <c r="X3" s="118" t="s">
        <v>177</v>
      </c>
      <c r="Y3" s="120" t="s">
        <v>164</v>
      </c>
      <c r="Z3" s="16"/>
      <c r="AA3" s="113"/>
      <c r="AB3" s="114" t="s">
        <v>159</v>
      </c>
      <c r="AC3" s="115">
        <v>1.4045209999999999</v>
      </c>
      <c r="AD3" s="116">
        <v>7.9158710000000001</v>
      </c>
      <c r="AE3" s="117">
        <v>14.425929999999999</v>
      </c>
      <c r="AF3" s="115">
        <v>21.013494999999999</v>
      </c>
      <c r="AG3" s="116">
        <v>27.526178000000002</v>
      </c>
      <c r="AH3" s="117">
        <v>34.040971999999996</v>
      </c>
      <c r="AI3" s="115">
        <v>40.616371999999998</v>
      </c>
      <c r="AJ3" s="116">
        <v>47.133957000000002</v>
      </c>
      <c r="AK3" s="117">
        <v>53.653551999999998</v>
      </c>
      <c r="AL3" s="115">
        <v>60.231383000000001</v>
      </c>
      <c r="AM3" s="116">
        <v>66.752581000000006</v>
      </c>
      <c r="AN3" s="117">
        <v>73.270407000000006</v>
      </c>
      <c r="AO3" s="16"/>
      <c r="AP3" s="16"/>
      <c r="AQ3" s="16"/>
      <c r="AR3" s="16"/>
      <c r="AS3" s="16"/>
      <c r="AT3" s="16"/>
      <c r="AU3" s="16"/>
    </row>
    <row r="4" spans="1:53" x14ac:dyDescent="0.45">
      <c r="A4" s="91" t="s">
        <v>177</v>
      </c>
      <c r="B4" s="92" t="s">
        <v>178</v>
      </c>
      <c r="C4" s="93">
        <v>1.929934</v>
      </c>
      <c r="D4" s="93">
        <v>1.9201760000000001</v>
      </c>
      <c r="E4" s="94">
        <v>1.4940089999999999</v>
      </c>
      <c r="F4" s="95">
        <v>1.6411690000000001</v>
      </c>
      <c r="G4" s="93">
        <v>0.83241699999999996</v>
      </c>
      <c r="H4" s="94">
        <v>1.023361</v>
      </c>
      <c r="I4" s="95"/>
      <c r="J4" s="93"/>
      <c r="K4" s="94"/>
      <c r="L4" s="95">
        <v>0.62979700000000005</v>
      </c>
      <c r="M4" s="93">
        <v>0.65374200000000005</v>
      </c>
      <c r="N4" s="94">
        <v>0.61253800000000003</v>
      </c>
      <c r="O4" s="71" t="s">
        <v>202</v>
      </c>
      <c r="P4" s="64">
        <f>AVERAGE(C4:E4)</f>
        <v>1.7813730000000001</v>
      </c>
      <c r="Q4" s="65">
        <f t="shared" ref="Q4:Q21" si="0">AVERAGE(C28:E28)</f>
        <v>5.7752056666666673</v>
      </c>
      <c r="R4" s="64">
        <f t="shared" ref="R4:R10" si="1">AVERAGE(F4:H4)-AVERAGE(C4:E4)</f>
        <v>-0.61572400000000016</v>
      </c>
      <c r="S4" s="65">
        <f t="shared" ref="S4:S10" si="2">AVERAGE(F28:H28)-AVERAGE(C28:E28)</f>
        <v>31.874357666666665</v>
      </c>
      <c r="T4" s="69"/>
      <c r="U4" s="65"/>
      <c r="V4" s="69"/>
      <c r="W4" s="65"/>
      <c r="X4" s="69">
        <f>AVERAGE(L4:N4)</f>
        <v>0.63202566666666671</v>
      </c>
      <c r="Y4" s="65">
        <f>AVERAGE(L28:N28)</f>
        <v>8.5482566666666671</v>
      </c>
      <c r="Z4" s="16"/>
      <c r="AA4" s="91" t="s">
        <v>177</v>
      </c>
      <c r="AB4" s="92" t="s">
        <v>178</v>
      </c>
      <c r="AC4" s="93">
        <v>9.9910770000000007</v>
      </c>
      <c r="AD4" s="93">
        <v>5.7162119999999996</v>
      </c>
      <c r="AE4" s="94">
        <v>4.7129789999999998</v>
      </c>
      <c r="AF4" s="95">
        <v>5.5751059999999999</v>
      </c>
      <c r="AG4" s="93">
        <v>7.4184590000000004</v>
      </c>
      <c r="AH4" s="94">
        <v>7.4764900000000001</v>
      </c>
      <c r="AI4" s="95"/>
      <c r="AJ4" s="93"/>
      <c r="AK4" s="94"/>
      <c r="AL4" s="95">
        <v>9.8019269999999992</v>
      </c>
      <c r="AM4" s="93">
        <v>9.3310119999999994</v>
      </c>
      <c r="AN4" s="94">
        <v>9.7134389999999993</v>
      </c>
      <c r="AO4" s="16"/>
      <c r="AP4" s="16"/>
      <c r="AQ4" s="16"/>
      <c r="AR4" s="16"/>
      <c r="AS4" s="16"/>
      <c r="AT4" s="16"/>
      <c r="AU4" s="16"/>
    </row>
    <row r="5" spans="1:53" x14ac:dyDescent="0.45">
      <c r="A5" s="91"/>
      <c r="B5" s="92" t="s">
        <v>179</v>
      </c>
      <c r="C5" s="93">
        <v>12.96932</v>
      </c>
      <c r="D5" s="93">
        <v>12.36364</v>
      </c>
      <c r="E5" s="94">
        <v>11.74921</v>
      </c>
      <c r="F5" s="95">
        <v>47.86739</v>
      </c>
      <c r="G5" s="93">
        <v>48.92239</v>
      </c>
      <c r="H5" s="94">
        <v>49.177549999999997</v>
      </c>
      <c r="I5" s="95"/>
      <c r="J5" s="93"/>
      <c r="K5" s="94"/>
      <c r="L5" s="95">
        <v>17.610309999999998</v>
      </c>
      <c r="M5" s="93">
        <v>11.64809</v>
      </c>
      <c r="N5" s="94">
        <v>9.2088330000000003</v>
      </c>
      <c r="O5" s="71"/>
      <c r="P5" s="64">
        <f t="shared" ref="P5:P21" si="3">AVERAGE(C5:E5)</f>
        <v>12.360723333333333</v>
      </c>
      <c r="Q5" s="65">
        <f t="shared" si="0"/>
        <v>9.7076756666666668</v>
      </c>
      <c r="R5" s="64">
        <f t="shared" si="1"/>
        <v>36.295053333333335</v>
      </c>
      <c r="S5" s="65">
        <f t="shared" si="2"/>
        <v>23.227120999999997</v>
      </c>
      <c r="T5" s="69"/>
      <c r="U5" s="65"/>
      <c r="V5" s="69"/>
      <c r="W5" s="65"/>
      <c r="X5" s="69">
        <f t="shared" ref="X5:X21" si="4">AVERAGE(L5:N5)</f>
        <v>12.822411000000001</v>
      </c>
      <c r="Y5" s="65">
        <f t="shared" ref="Y5:Y21" si="5">AVERAGE(L29:N29)</f>
        <v>8.1568179999999995</v>
      </c>
      <c r="Z5" s="16"/>
      <c r="AA5" s="91"/>
      <c r="AB5" s="92" t="s">
        <v>179</v>
      </c>
      <c r="AC5" s="93">
        <v>74.489549999999994</v>
      </c>
      <c r="AD5" s="93">
        <v>62.878300000000003</v>
      </c>
      <c r="AE5" s="94">
        <v>59.272239999999996</v>
      </c>
      <c r="AF5" s="95">
        <v>37.941630000000004</v>
      </c>
      <c r="AG5" s="93">
        <v>32.135269999999998</v>
      </c>
      <c r="AH5" s="94">
        <v>28.892320000000002</v>
      </c>
      <c r="AI5" s="95"/>
      <c r="AJ5" s="93"/>
      <c r="AK5" s="94"/>
      <c r="AL5" s="95">
        <v>22.27636</v>
      </c>
      <c r="AM5" s="93">
        <v>23.350300000000001</v>
      </c>
      <c r="AN5" s="94">
        <v>23.807400000000001</v>
      </c>
      <c r="AO5" s="16"/>
      <c r="AP5" s="16"/>
      <c r="AQ5" s="16"/>
      <c r="AR5" s="16"/>
      <c r="AS5" s="16"/>
      <c r="AT5" s="16"/>
      <c r="AU5" s="16"/>
    </row>
    <row r="6" spans="1:53" x14ac:dyDescent="0.45">
      <c r="A6" s="91"/>
      <c r="B6" s="92" t="s">
        <v>180</v>
      </c>
      <c r="C6" s="93">
        <v>1.918919</v>
      </c>
      <c r="D6" s="93">
        <v>2.0966939999999998</v>
      </c>
      <c r="E6" s="94">
        <v>1.940005</v>
      </c>
      <c r="F6" s="95">
        <v>7.5687369999999996</v>
      </c>
      <c r="G6" s="93">
        <v>6.5296440000000002</v>
      </c>
      <c r="H6" s="94">
        <v>6.5247849999999996</v>
      </c>
      <c r="I6" s="95"/>
      <c r="J6" s="93"/>
      <c r="K6" s="94"/>
      <c r="L6" s="95">
        <v>2.4011309999999999</v>
      </c>
      <c r="M6" s="93">
        <v>1.560074</v>
      </c>
      <c r="N6" s="94">
        <v>1.493117</v>
      </c>
      <c r="O6" s="71"/>
      <c r="P6" s="64">
        <f t="shared" si="3"/>
        <v>1.985206</v>
      </c>
      <c r="Q6" s="65">
        <f t="shared" si="0"/>
        <v>16.601856666666666</v>
      </c>
      <c r="R6" s="64">
        <f t="shared" si="1"/>
        <v>4.8891826666666658</v>
      </c>
      <c r="S6" s="65">
        <f t="shared" si="2"/>
        <v>36.444000000000003</v>
      </c>
      <c r="T6" s="69"/>
      <c r="U6" s="65"/>
      <c r="V6" s="69"/>
      <c r="W6" s="65"/>
      <c r="X6" s="69">
        <f t="shared" si="4"/>
        <v>1.8181073333333331</v>
      </c>
      <c r="Y6" s="65">
        <f t="shared" si="5"/>
        <v>13.475036666666668</v>
      </c>
      <c r="Z6" s="16"/>
      <c r="AA6" s="91"/>
      <c r="AB6" s="92" t="s">
        <v>180</v>
      </c>
      <c r="AC6" s="93">
        <v>19.339569999999998</v>
      </c>
      <c r="AD6" s="93">
        <v>16.256550000000001</v>
      </c>
      <c r="AE6" s="94">
        <v>14.648059999999999</v>
      </c>
      <c r="AF6" s="95">
        <v>14.63795</v>
      </c>
      <c r="AG6" s="93">
        <v>14.67023</v>
      </c>
      <c r="AH6" s="94">
        <v>14.72869</v>
      </c>
      <c r="AI6" s="95"/>
      <c r="AJ6" s="93"/>
      <c r="AK6" s="94"/>
      <c r="AL6" s="95">
        <v>14.047359999999999</v>
      </c>
      <c r="AM6" s="93">
        <v>14.29622</v>
      </c>
      <c r="AN6" s="94">
        <v>15.162419999999999</v>
      </c>
      <c r="AO6" s="16"/>
      <c r="AP6" s="16"/>
      <c r="AQ6" s="16"/>
      <c r="AR6" s="16"/>
      <c r="AS6" s="16"/>
      <c r="AT6" s="16"/>
      <c r="AU6" s="16"/>
    </row>
    <row r="7" spans="1:53" x14ac:dyDescent="0.45">
      <c r="A7" s="91"/>
      <c r="B7" s="92" t="s">
        <v>181</v>
      </c>
      <c r="C7" s="93">
        <v>5.9538089999999997</v>
      </c>
      <c r="D7" s="93">
        <v>4.2942390000000001</v>
      </c>
      <c r="E7" s="94">
        <v>5.0937479999999997</v>
      </c>
      <c r="F7" s="95">
        <v>34.948009999999996</v>
      </c>
      <c r="G7" s="93">
        <v>37.419910000000002</v>
      </c>
      <c r="H7" s="94">
        <v>38.225119999999997</v>
      </c>
      <c r="I7" s="95"/>
      <c r="J7" s="93"/>
      <c r="K7" s="94"/>
      <c r="L7" s="95">
        <v>10.431660000000001</v>
      </c>
      <c r="M7" s="93">
        <v>7.7171750000000001</v>
      </c>
      <c r="N7" s="94">
        <v>6.7900010000000002</v>
      </c>
      <c r="O7" s="71"/>
      <c r="P7" s="64">
        <f t="shared" si="3"/>
        <v>5.1139320000000001</v>
      </c>
      <c r="Q7" s="65">
        <f t="shared" si="0"/>
        <v>2.8462883333333338</v>
      </c>
      <c r="R7" s="64">
        <f t="shared" si="1"/>
        <v>31.750414666666671</v>
      </c>
      <c r="S7" s="65">
        <f t="shared" si="2"/>
        <v>11.909068333333332</v>
      </c>
      <c r="T7" s="69"/>
      <c r="U7" s="65"/>
      <c r="V7" s="69"/>
      <c r="W7" s="65"/>
      <c r="X7" s="69">
        <f t="shared" si="4"/>
        <v>8.3129453333333334</v>
      </c>
      <c r="Y7" s="65">
        <f t="shared" si="5"/>
        <v>3.3239429999999999</v>
      </c>
      <c r="Z7" s="16"/>
      <c r="AA7" s="91"/>
      <c r="AB7" s="92" t="s">
        <v>181</v>
      </c>
      <c r="AC7" s="93">
        <v>45.966030000000003</v>
      </c>
      <c r="AD7" s="93">
        <v>41.808210000000003</v>
      </c>
      <c r="AE7" s="94">
        <v>39.875450000000001</v>
      </c>
      <c r="AF7" s="95">
        <v>30.75985</v>
      </c>
      <c r="AG7" s="93">
        <v>28.94575</v>
      </c>
      <c r="AH7" s="94">
        <v>26.578060000000001</v>
      </c>
      <c r="AI7" s="95"/>
      <c r="AJ7" s="93"/>
      <c r="AK7" s="94"/>
      <c r="AL7" s="95">
        <v>25.79926</v>
      </c>
      <c r="AM7" s="93">
        <v>26.312149999999999</v>
      </c>
      <c r="AN7" s="94">
        <v>26.05678</v>
      </c>
      <c r="AO7" s="16"/>
      <c r="AP7" s="16"/>
      <c r="AQ7" s="16"/>
      <c r="AR7" s="16"/>
      <c r="AS7" s="16"/>
      <c r="AT7" s="16"/>
      <c r="AU7" s="16"/>
    </row>
    <row r="8" spans="1:53" x14ac:dyDescent="0.45">
      <c r="A8" s="91"/>
      <c r="B8" s="92" t="s">
        <v>182</v>
      </c>
      <c r="C8" s="93">
        <v>1.8406279999999999</v>
      </c>
      <c r="D8" s="93">
        <v>1.5753170000000001</v>
      </c>
      <c r="E8" s="94">
        <v>1.6523760000000001</v>
      </c>
      <c r="F8" s="95">
        <v>2.849272</v>
      </c>
      <c r="G8" s="93">
        <v>1.931306</v>
      </c>
      <c r="H8" s="94">
        <v>1.577491</v>
      </c>
      <c r="I8" s="95"/>
      <c r="J8" s="93"/>
      <c r="K8" s="94"/>
      <c r="L8" s="95">
        <v>0.94124600000000003</v>
      </c>
      <c r="M8" s="93">
        <v>0.64838499999999999</v>
      </c>
      <c r="N8" s="94">
        <v>0.629911</v>
      </c>
      <c r="O8" s="71"/>
      <c r="P8" s="64">
        <f t="shared" si="3"/>
        <v>1.6894403333333334</v>
      </c>
      <c r="Q8" s="65">
        <f t="shared" si="0"/>
        <v>1.3582656666666668</v>
      </c>
      <c r="R8" s="64">
        <f t="shared" si="1"/>
        <v>0.42991600000000019</v>
      </c>
      <c r="S8" s="65">
        <f t="shared" si="2"/>
        <v>5.4364726666666652</v>
      </c>
      <c r="T8" s="69"/>
      <c r="U8" s="65"/>
      <c r="V8" s="69"/>
      <c r="W8" s="65"/>
      <c r="X8" s="69">
        <f t="shared" si="4"/>
        <v>0.73984733333333341</v>
      </c>
      <c r="Y8" s="65">
        <f t="shared" si="5"/>
        <v>1.6202560000000001</v>
      </c>
      <c r="Z8" s="16"/>
      <c r="AA8" s="91"/>
      <c r="AB8" s="92" t="s">
        <v>182</v>
      </c>
      <c r="AC8" s="93">
        <v>14.049379999999999</v>
      </c>
      <c r="AD8" s="93">
        <v>9.3443129999999996</v>
      </c>
      <c r="AE8" s="94">
        <v>9.0458180000000006</v>
      </c>
      <c r="AF8" s="95">
        <v>7.8804920000000003</v>
      </c>
      <c r="AG8" s="93">
        <v>8.3572480000000002</v>
      </c>
      <c r="AH8" s="94">
        <v>7.9195130000000002</v>
      </c>
      <c r="AI8" s="95"/>
      <c r="AJ8" s="93"/>
      <c r="AK8" s="94"/>
      <c r="AL8" s="95">
        <v>6.7604740000000003</v>
      </c>
      <c r="AM8" s="93">
        <v>8.2040839999999999</v>
      </c>
      <c r="AN8" s="94">
        <v>8.3708170000000006</v>
      </c>
      <c r="AO8" s="16"/>
      <c r="AP8" s="16"/>
      <c r="AQ8" s="16"/>
      <c r="AR8" s="16"/>
      <c r="AS8" s="16"/>
      <c r="AT8" s="16"/>
      <c r="AU8" s="16"/>
    </row>
    <row r="9" spans="1:53" x14ac:dyDescent="0.45">
      <c r="A9" s="91"/>
      <c r="B9" s="96" t="s">
        <v>183</v>
      </c>
      <c r="C9" s="93">
        <v>7.1057810000000003</v>
      </c>
      <c r="D9" s="93">
        <v>6.8544109999999998</v>
      </c>
      <c r="E9" s="94">
        <v>6.8578279999999996</v>
      </c>
      <c r="F9" s="95">
        <v>37.810279999999999</v>
      </c>
      <c r="G9" s="93">
        <v>40.893659999999997</v>
      </c>
      <c r="H9" s="94">
        <v>42.685189999999999</v>
      </c>
      <c r="I9" s="95"/>
      <c r="J9" s="93"/>
      <c r="K9" s="94"/>
      <c r="L9" s="95">
        <v>13.0092</v>
      </c>
      <c r="M9" s="93">
        <v>9.0617979999999996</v>
      </c>
      <c r="N9" s="94">
        <v>8.1022560000000006</v>
      </c>
      <c r="O9" s="73"/>
      <c r="P9" s="66">
        <f t="shared" si="3"/>
        <v>6.9393399999999987</v>
      </c>
      <c r="Q9" s="67">
        <f t="shared" si="0"/>
        <v>6.7920720000000001</v>
      </c>
      <c r="R9" s="66">
        <f t="shared" si="1"/>
        <v>33.52370333333333</v>
      </c>
      <c r="S9" s="67">
        <f t="shared" si="2"/>
        <v>29.460311333333333</v>
      </c>
      <c r="T9" s="70"/>
      <c r="U9" s="67"/>
      <c r="V9" s="70"/>
      <c r="W9" s="67"/>
      <c r="X9" s="69">
        <f t="shared" si="4"/>
        <v>10.057751333333334</v>
      </c>
      <c r="Y9" s="65">
        <f t="shared" si="5"/>
        <v>8.6072229999999994</v>
      </c>
      <c r="Z9" s="16"/>
      <c r="AA9" s="91"/>
      <c r="AB9" s="96" t="s">
        <v>183</v>
      </c>
      <c r="AC9" s="93">
        <v>63.62679</v>
      </c>
      <c r="AD9" s="93">
        <v>56.254300000000001</v>
      </c>
      <c r="AE9" s="94">
        <v>53.156179999999999</v>
      </c>
      <c r="AF9" s="95">
        <v>33.02178</v>
      </c>
      <c r="AG9" s="93">
        <v>29.271730000000002</v>
      </c>
      <c r="AH9" s="94">
        <v>26.974930000000001</v>
      </c>
      <c r="AI9" s="95"/>
      <c r="AJ9" s="93"/>
      <c r="AK9" s="94"/>
      <c r="AL9" s="95">
        <v>20.82733</v>
      </c>
      <c r="AM9" s="93">
        <v>21.616109999999999</v>
      </c>
      <c r="AN9" s="94">
        <v>22.787430000000001</v>
      </c>
      <c r="AO9" s="16"/>
      <c r="AP9" s="16"/>
      <c r="AQ9" s="16"/>
      <c r="AR9" s="16"/>
      <c r="AS9" s="16"/>
      <c r="AT9" s="16"/>
      <c r="AU9" s="16"/>
    </row>
    <row r="10" spans="1:53" x14ac:dyDescent="0.45">
      <c r="A10" s="91"/>
      <c r="B10" s="97" t="s">
        <v>184</v>
      </c>
      <c r="C10" s="93">
        <v>8.3503939999999997</v>
      </c>
      <c r="D10" s="93">
        <v>7.8205419999999997</v>
      </c>
      <c r="E10" s="94">
        <v>7.6301639999999997</v>
      </c>
      <c r="F10" s="95">
        <v>46.361750000000001</v>
      </c>
      <c r="G10" s="93">
        <v>46.350299999999997</v>
      </c>
      <c r="H10" s="94">
        <v>45.029730000000001</v>
      </c>
      <c r="I10" s="95"/>
      <c r="J10" s="93"/>
      <c r="K10" s="94"/>
      <c r="L10" s="95">
        <v>11.96514</v>
      </c>
      <c r="M10" s="93">
        <v>10.47162</v>
      </c>
      <c r="N10" s="94">
        <v>9.0100479999999994</v>
      </c>
      <c r="O10" s="72" t="s">
        <v>203</v>
      </c>
      <c r="P10" s="62">
        <f t="shared" si="3"/>
        <v>7.9336999999999991</v>
      </c>
      <c r="Q10" s="63">
        <f t="shared" si="0"/>
        <v>15.506833333333333</v>
      </c>
      <c r="R10" s="62">
        <f t="shared" si="1"/>
        <v>37.980226666666667</v>
      </c>
      <c r="S10" s="63">
        <f t="shared" si="2"/>
        <v>73.558650000000014</v>
      </c>
      <c r="T10" s="68"/>
      <c r="U10" s="63"/>
      <c r="V10" s="68"/>
      <c r="W10" s="63"/>
      <c r="X10" s="69">
        <f t="shared" si="4"/>
        <v>10.482269333333333</v>
      </c>
      <c r="Y10" s="65">
        <f t="shared" si="5"/>
        <v>20.999496666666666</v>
      </c>
      <c r="Z10" s="16"/>
      <c r="AA10" s="91"/>
      <c r="AB10" s="97" t="s">
        <v>184</v>
      </c>
      <c r="AC10" s="93">
        <v>67.111000000000004</v>
      </c>
      <c r="AD10" s="93">
        <v>59.104930000000003</v>
      </c>
      <c r="AE10" s="94">
        <v>54.192259999999997</v>
      </c>
      <c r="AF10" s="95">
        <v>45.139319999999998</v>
      </c>
      <c r="AG10" s="93">
        <v>40.3733</v>
      </c>
      <c r="AH10" s="94">
        <v>39.095529999999997</v>
      </c>
      <c r="AI10" s="95"/>
      <c r="AJ10" s="93"/>
      <c r="AK10" s="94"/>
      <c r="AL10" s="95">
        <v>42.472949999999997</v>
      </c>
      <c r="AM10" s="93">
        <v>40.303660000000001</v>
      </c>
      <c r="AN10" s="94">
        <v>38.777839999999998</v>
      </c>
      <c r="AO10" s="16"/>
      <c r="AP10" s="16"/>
      <c r="AQ10" s="16"/>
      <c r="AR10" s="16"/>
      <c r="AS10" s="16"/>
      <c r="AT10" s="16"/>
      <c r="AU10" s="16"/>
    </row>
    <row r="11" spans="1:53" x14ac:dyDescent="0.45">
      <c r="A11" s="91"/>
      <c r="B11" s="92" t="s">
        <v>185</v>
      </c>
      <c r="C11" s="107" t="s">
        <v>61</v>
      </c>
      <c r="D11" s="107" t="s">
        <v>62</v>
      </c>
      <c r="E11" s="108" t="s">
        <v>63</v>
      </c>
      <c r="F11" s="109" t="s">
        <v>64</v>
      </c>
      <c r="G11" s="107" t="s">
        <v>65</v>
      </c>
      <c r="H11" s="108" t="s">
        <v>66</v>
      </c>
      <c r="I11" s="109"/>
      <c r="J11" s="107"/>
      <c r="K11" s="108"/>
      <c r="L11" s="109" t="s">
        <v>209</v>
      </c>
      <c r="M11" s="107" t="s">
        <v>210</v>
      </c>
      <c r="N11" s="108" t="s">
        <v>211</v>
      </c>
      <c r="O11" s="71"/>
      <c r="P11" s="64"/>
      <c r="Q11" s="65"/>
      <c r="R11" s="64"/>
      <c r="S11" s="65"/>
      <c r="T11" s="69"/>
      <c r="U11" s="65"/>
      <c r="V11" s="69"/>
      <c r="W11" s="65"/>
      <c r="X11" s="69"/>
      <c r="Y11" s="65"/>
      <c r="Z11" s="16"/>
      <c r="AA11" s="91"/>
      <c r="AB11" s="92" t="s">
        <v>185</v>
      </c>
      <c r="AC11" s="93"/>
      <c r="AD11" s="93"/>
      <c r="AE11" s="94"/>
      <c r="AF11" s="95"/>
      <c r="AG11" s="93"/>
      <c r="AH11" s="94"/>
      <c r="AI11" s="95"/>
      <c r="AJ11" s="93"/>
      <c r="AK11" s="94"/>
      <c r="AL11" s="95"/>
      <c r="AM11" s="93"/>
      <c r="AN11" s="94"/>
      <c r="AO11" s="16"/>
      <c r="AP11" s="16"/>
      <c r="AQ11" s="16"/>
      <c r="AR11" s="16"/>
      <c r="AS11" s="16"/>
      <c r="AT11" s="16"/>
      <c r="AU11" s="16"/>
    </row>
    <row r="12" spans="1:53" x14ac:dyDescent="0.45">
      <c r="A12" s="91"/>
      <c r="B12" s="92" t="s">
        <v>186</v>
      </c>
      <c r="C12" s="93">
        <v>12.84858</v>
      </c>
      <c r="D12" s="93">
        <v>12.32687</v>
      </c>
      <c r="E12" s="94">
        <v>11.59637</v>
      </c>
      <c r="F12" s="95">
        <v>74.537030000000001</v>
      </c>
      <c r="G12" s="93">
        <v>70.88888</v>
      </c>
      <c r="H12" s="94">
        <v>68.170649999999995</v>
      </c>
      <c r="I12" s="95"/>
      <c r="J12" s="93"/>
      <c r="K12" s="94"/>
      <c r="L12" s="95">
        <v>19.725570000000001</v>
      </c>
      <c r="M12" s="93">
        <v>14.283480000000001</v>
      </c>
      <c r="N12" s="94">
        <v>11.664999999999999</v>
      </c>
      <c r="O12" s="71"/>
      <c r="P12" s="64">
        <f t="shared" si="3"/>
        <v>12.257273333333332</v>
      </c>
      <c r="Q12" s="65">
        <f t="shared" si="0"/>
        <v>12.964646666666667</v>
      </c>
      <c r="R12" s="64">
        <f t="shared" ref="R12:R21" si="6">AVERAGE(F12:H12)-AVERAGE(C12:E12)</f>
        <v>58.941580000000002</v>
      </c>
      <c r="S12" s="65">
        <f t="shared" ref="S12:S21" si="7">AVERAGE(F36:H36)-AVERAGE(C36:E36)</f>
        <v>70.90682000000001</v>
      </c>
      <c r="T12" s="69"/>
      <c r="U12" s="65"/>
      <c r="V12" s="69"/>
      <c r="W12" s="65"/>
      <c r="X12" s="69">
        <f t="shared" si="4"/>
        <v>15.224683333333333</v>
      </c>
      <c r="Y12" s="65">
        <f t="shared" si="5"/>
        <v>18.901153333333333</v>
      </c>
      <c r="AA12" s="91"/>
      <c r="AB12" s="92" t="s">
        <v>186</v>
      </c>
      <c r="AC12" s="93">
        <v>93.926829999999995</v>
      </c>
      <c r="AD12" s="93">
        <v>83.134219999999999</v>
      </c>
      <c r="AE12" s="94">
        <v>78.451589999999996</v>
      </c>
      <c r="AF12" s="95">
        <v>56.487929999999999</v>
      </c>
      <c r="AG12" s="93">
        <v>48.136949999999999</v>
      </c>
      <c r="AH12" s="94">
        <v>43.707920000000001</v>
      </c>
      <c r="AI12" s="95"/>
      <c r="AJ12" s="93"/>
      <c r="AK12" s="94"/>
      <c r="AL12" s="95">
        <v>48.353529999999999</v>
      </c>
      <c r="AM12" s="93">
        <v>45.068640000000002</v>
      </c>
      <c r="AN12" s="94">
        <v>42.641759999999998</v>
      </c>
    </row>
    <row r="13" spans="1:53" x14ac:dyDescent="0.45">
      <c r="A13" s="91"/>
      <c r="B13" s="92" t="s">
        <v>187</v>
      </c>
      <c r="C13" s="93">
        <v>10.83756</v>
      </c>
      <c r="D13" s="93">
        <v>10.73372</v>
      </c>
      <c r="E13" s="94">
        <v>10.893969999999999</v>
      </c>
      <c r="F13" s="95">
        <v>83.681849999999997</v>
      </c>
      <c r="G13" s="93">
        <v>85.779110000000003</v>
      </c>
      <c r="H13" s="94">
        <v>85.532929999999993</v>
      </c>
      <c r="I13" s="95"/>
      <c r="J13" s="93"/>
      <c r="K13" s="94"/>
      <c r="L13" s="95">
        <v>23.301459999999999</v>
      </c>
      <c r="M13" s="93">
        <v>21.632449999999999</v>
      </c>
      <c r="N13" s="94">
        <v>18.991910000000001</v>
      </c>
      <c r="O13" s="71"/>
      <c r="P13" s="64">
        <f t="shared" si="3"/>
        <v>10.82175</v>
      </c>
      <c r="Q13" s="65">
        <f t="shared" si="0"/>
        <v>15.922356666666667</v>
      </c>
      <c r="R13" s="64">
        <f t="shared" si="6"/>
        <v>74.176213333333337</v>
      </c>
      <c r="S13" s="65">
        <f t="shared" si="7"/>
        <v>98.322909999999993</v>
      </c>
      <c r="T13" s="69"/>
      <c r="U13" s="65"/>
      <c r="V13" s="69"/>
      <c r="W13" s="65"/>
      <c r="X13" s="69">
        <f t="shared" si="4"/>
        <v>21.308606666666666</v>
      </c>
      <c r="Y13" s="65">
        <f t="shared" si="5"/>
        <v>25.933423333333334</v>
      </c>
      <c r="AA13" s="91"/>
      <c r="AB13" s="92" t="s">
        <v>187</v>
      </c>
      <c r="AC13" s="93">
        <v>105.6095</v>
      </c>
      <c r="AD13" s="93">
        <v>97.857110000000006</v>
      </c>
      <c r="AE13" s="94">
        <v>95.08466</v>
      </c>
      <c r="AF13" s="95">
        <v>76.944990000000004</v>
      </c>
      <c r="AG13" s="93">
        <v>60.763550000000002</v>
      </c>
      <c r="AH13" s="94">
        <v>56.976860000000002</v>
      </c>
      <c r="AI13" s="95"/>
      <c r="AJ13" s="93"/>
      <c r="AK13" s="94"/>
      <c r="AL13" s="95">
        <v>83.940759999999997</v>
      </c>
      <c r="AM13" s="93">
        <v>79.163719999999998</v>
      </c>
      <c r="AN13" s="94">
        <v>77.414289999999994</v>
      </c>
    </row>
    <row r="14" spans="1:53" x14ac:dyDescent="0.45">
      <c r="A14" s="91"/>
      <c r="B14" s="92" t="s">
        <v>188</v>
      </c>
      <c r="C14" s="93">
        <v>5.5753069999999996</v>
      </c>
      <c r="D14" s="93">
        <v>5.1656789999999999</v>
      </c>
      <c r="E14" s="94">
        <v>5.0191869999999996</v>
      </c>
      <c r="F14" s="95">
        <v>40.201740000000001</v>
      </c>
      <c r="G14" s="93">
        <v>38.524970000000003</v>
      </c>
      <c r="H14" s="94">
        <v>37.25</v>
      </c>
      <c r="I14" s="95"/>
      <c r="J14" s="93"/>
      <c r="K14" s="94"/>
      <c r="L14" s="95">
        <v>9.8163149999999995</v>
      </c>
      <c r="M14" s="93">
        <v>6.790807</v>
      </c>
      <c r="N14" s="94">
        <v>5.9524280000000003</v>
      </c>
      <c r="O14" s="71"/>
      <c r="P14" s="64">
        <f t="shared" si="3"/>
        <v>5.2533909999999997</v>
      </c>
      <c r="Q14" s="65">
        <f t="shared" si="0"/>
        <v>28.329783333333335</v>
      </c>
      <c r="R14" s="64">
        <f t="shared" si="6"/>
        <v>33.405512333333334</v>
      </c>
      <c r="S14" s="65">
        <f t="shared" si="7"/>
        <v>103.10338333333333</v>
      </c>
      <c r="T14" s="69"/>
      <c r="U14" s="65"/>
      <c r="V14" s="69"/>
      <c r="W14" s="65"/>
      <c r="X14" s="69">
        <f t="shared" si="4"/>
        <v>7.5198500000000008</v>
      </c>
      <c r="Y14" s="65">
        <f t="shared" si="5"/>
        <v>31.331096666666667</v>
      </c>
      <c r="AA14" s="91"/>
      <c r="AB14" s="92" t="s">
        <v>188</v>
      </c>
      <c r="AC14" s="93">
        <v>51.255459999999999</v>
      </c>
      <c r="AD14" s="93">
        <v>43.729300000000002</v>
      </c>
      <c r="AE14" s="94">
        <v>39.527729999999998</v>
      </c>
      <c r="AF14" s="95">
        <v>28.344619999999999</v>
      </c>
      <c r="AG14" s="93">
        <v>23.17249</v>
      </c>
      <c r="AH14" s="94">
        <v>20.97841</v>
      </c>
      <c r="AI14" s="95"/>
      <c r="AJ14" s="93"/>
      <c r="AK14" s="94"/>
      <c r="AL14" s="95">
        <v>23.668980000000001</v>
      </c>
      <c r="AM14" s="93">
        <v>22.680980000000002</v>
      </c>
      <c r="AN14" s="94">
        <v>20.45553</v>
      </c>
    </row>
    <row r="15" spans="1:53" x14ac:dyDescent="0.45">
      <c r="A15" s="91"/>
      <c r="B15" s="96" t="s">
        <v>189</v>
      </c>
      <c r="C15" s="93">
        <v>15.030950000000001</v>
      </c>
      <c r="D15" s="93">
        <v>14.741250000000001</v>
      </c>
      <c r="E15" s="94">
        <v>14.203430000000001</v>
      </c>
      <c r="F15" s="95">
        <v>83.708129999999997</v>
      </c>
      <c r="G15" s="93">
        <v>78.750069999999994</v>
      </c>
      <c r="H15" s="94">
        <v>76.832149999999999</v>
      </c>
      <c r="I15" s="95"/>
      <c r="J15" s="93"/>
      <c r="K15" s="94"/>
      <c r="L15" s="95">
        <v>22.564309999999999</v>
      </c>
      <c r="M15" s="93">
        <v>19.400310000000001</v>
      </c>
      <c r="N15" s="94">
        <v>16.690449999999998</v>
      </c>
      <c r="O15" s="73"/>
      <c r="P15" s="66">
        <f t="shared" si="3"/>
        <v>14.658543333333334</v>
      </c>
      <c r="Q15" s="67">
        <f t="shared" si="0"/>
        <v>17.511049999999997</v>
      </c>
      <c r="R15" s="66">
        <f t="shared" si="6"/>
        <v>65.104906666666665</v>
      </c>
      <c r="S15" s="67">
        <f t="shared" si="7"/>
        <v>91.839816666666664</v>
      </c>
      <c r="T15" s="70"/>
      <c r="U15" s="67"/>
      <c r="V15" s="70"/>
      <c r="W15" s="67"/>
      <c r="X15" s="69">
        <f t="shared" si="4"/>
        <v>19.551689999999997</v>
      </c>
      <c r="Y15" s="65">
        <f t="shared" si="5"/>
        <v>23.916126666666667</v>
      </c>
      <c r="AA15" s="91"/>
      <c r="AB15" s="96" t="s">
        <v>189</v>
      </c>
      <c r="AC15" s="93">
        <v>128.6763</v>
      </c>
      <c r="AD15" s="93">
        <v>119.51779999999999</v>
      </c>
      <c r="AE15" s="94">
        <v>113.7501</v>
      </c>
      <c r="AF15" s="95">
        <v>82.259259999999998</v>
      </c>
      <c r="AG15" s="93">
        <v>73.374799999999993</v>
      </c>
      <c r="AH15" s="94">
        <v>69.00412</v>
      </c>
      <c r="AI15" s="95"/>
      <c r="AJ15" s="93"/>
      <c r="AK15" s="94"/>
      <c r="AL15" s="95">
        <v>85.580659999999995</v>
      </c>
      <c r="AM15" s="93">
        <v>84.423180000000002</v>
      </c>
      <c r="AN15" s="94">
        <v>83.48348</v>
      </c>
    </row>
    <row r="16" spans="1:53" x14ac:dyDescent="0.45">
      <c r="A16" s="91"/>
      <c r="B16" s="97" t="s">
        <v>190</v>
      </c>
      <c r="C16" s="93">
        <v>8.5274529999999995</v>
      </c>
      <c r="D16" s="93">
        <v>7.9180140000000003</v>
      </c>
      <c r="E16" s="94">
        <v>7.4523250000000001</v>
      </c>
      <c r="F16" s="95">
        <v>68.513930000000002</v>
      </c>
      <c r="G16" s="93">
        <v>70.346329999999995</v>
      </c>
      <c r="H16" s="94">
        <v>69.629090000000005</v>
      </c>
      <c r="I16" s="95">
        <v>68.427160000000001</v>
      </c>
      <c r="J16" s="93">
        <v>66.1965</v>
      </c>
      <c r="K16" s="94">
        <v>65.489670000000004</v>
      </c>
      <c r="L16" s="95">
        <v>19.55247</v>
      </c>
      <c r="M16" s="93">
        <v>13.652950000000001</v>
      </c>
      <c r="N16" s="94">
        <v>12.88862</v>
      </c>
      <c r="O16" s="72" t="s">
        <v>204</v>
      </c>
      <c r="P16" s="62">
        <f t="shared" si="3"/>
        <v>7.9659306666666678</v>
      </c>
      <c r="Q16" s="63">
        <f t="shared" si="0"/>
        <v>7.9885876666666675</v>
      </c>
      <c r="R16" s="62">
        <f t="shared" si="6"/>
        <v>61.530519333333331</v>
      </c>
      <c r="S16" s="63">
        <f t="shared" si="7"/>
        <v>70.343119000000002</v>
      </c>
      <c r="T16" s="68">
        <f t="shared" ref="T16:T27" si="8">AVERAGE(I16:K16)-AVERAGE(F16:H16)</f>
        <v>-2.7920066666666514</v>
      </c>
      <c r="U16" s="63">
        <f t="shared" ref="U16:U27" si="9">AVERAGE(I40:K40)-AVERAGE(F40:H40)</f>
        <v>12.308713333333344</v>
      </c>
      <c r="V16" s="68">
        <f t="shared" ref="V16:V21" si="10">AVERAGE(I16:K16)-AVERAGE(C16:E16)</f>
        <v>58.738512666666679</v>
      </c>
      <c r="W16" s="63">
        <f t="shared" ref="W16:W21" si="11">AVERAGE(I40:K40)-AVERAGE(C40:E40)</f>
        <v>82.651832333333346</v>
      </c>
      <c r="X16" s="69">
        <f t="shared" si="4"/>
        <v>15.364680000000002</v>
      </c>
      <c r="Y16" s="65">
        <f t="shared" si="5"/>
        <v>8.1707680000000007</v>
      </c>
      <c r="AA16" s="91"/>
      <c r="AB16" s="97" t="s">
        <v>190</v>
      </c>
      <c r="AC16" s="93">
        <v>70.335430000000002</v>
      </c>
      <c r="AD16" s="93">
        <v>65.221689999999995</v>
      </c>
      <c r="AE16" s="94">
        <v>55.503700000000002</v>
      </c>
      <c r="AF16" s="95">
        <v>42.755369999999999</v>
      </c>
      <c r="AG16" s="93">
        <v>31.999890000000001</v>
      </c>
      <c r="AH16" s="94">
        <v>27.537109999999998</v>
      </c>
      <c r="AI16" s="95">
        <v>20.926359999999999</v>
      </c>
      <c r="AJ16" s="93">
        <v>21.719339999999999</v>
      </c>
      <c r="AK16" s="94">
        <v>23.231529999999999</v>
      </c>
      <c r="AL16" s="95">
        <v>25.70232</v>
      </c>
      <c r="AM16" s="93">
        <v>27.13701</v>
      </c>
      <c r="AN16" s="94">
        <v>30.153590000000001</v>
      </c>
    </row>
    <row r="17" spans="1:40" x14ac:dyDescent="0.45">
      <c r="A17" s="91"/>
      <c r="B17" s="92" t="s">
        <v>191</v>
      </c>
      <c r="C17" s="93">
        <v>5.4832770000000002</v>
      </c>
      <c r="D17" s="93">
        <v>5.2370890000000001</v>
      </c>
      <c r="E17" s="94">
        <v>4.7854000000000001</v>
      </c>
      <c r="F17" s="95">
        <v>53.387430000000002</v>
      </c>
      <c r="G17" s="93">
        <v>58.349649999999997</v>
      </c>
      <c r="H17" s="94">
        <v>62.187669999999997</v>
      </c>
      <c r="I17" s="95">
        <v>79.712720000000004</v>
      </c>
      <c r="J17" s="93">
        <v>78.66337</v>
      </c>
      <c r="K17" s="94">
        <v>84.621160000000003</v>
      </c>
      <c r="L17" s="95">
        <v>11.43587</v>
      </c>
      <c r="M17" s="93">
        <v>9.3508879999999994</v>
      </c>
      <c r="N17" s="94">
        <v>9.1202179999999995</v>
      </c>
      <c r="O17" s="71"/>
      <c r="P17" s="64">
        <f t="shared" si="3"/>
        <v>5.1685886666666674</v>
      </c>
      <c r="Q17" s="65">
        <f t="shared" si="0"/>
        <v>12.61558</v>
      </c>
      <c r="R17" s="64">
        <f t="shared" si="6"/>
        <v>52.806328000000001</v>
      </c>
      <c r="S17" s="65">
        <f t="shared" si="7"/>
        <v>52.542496666666658</v>
      </c>
      <c r="T17" s="69">
        <f t="shared" si="8"/>
        <v>23.024166666666666</v>
      </c>
      <c r="U17" s="65">
        <f t="shared" si="9"/>
        <v>17.006066666666669</v>
      </c>
      <c r="V17" s="69">
        <f t="shared" si="10"/>
        <v>75.830494666666667</v>
      </c>
      <c r="W17" s="65">
        <f t="shared" si="11"/>
        <v>69.548563333333334</v>
      </c>
      <c r="X17" s="69">
        <f t="shared" si="4"/>
        <v>9.9689920000000001</v>
      </c>
      <c r="Y17" s="65">
        <f t="shared" si="5"/>
        <v>18.959983333333334</v>
      </c>
      <c r="Z17" s="16"/>
      <c r="AA17" s="91"/>
      <c r="AB17" s="92" t="s">
        <v>191</v>
      </c>
      <c r="AC17" s="93">
        <v>37.550579999999997</v>
      </c>
      <c r="AD17" s="93">
        <v>40.497999999999998</v>
      </c>
      <c r="AE17" s="94">
        <v>40.937269999999998</v>
      </c>
      <c r="AF17" s="95">
        <v>67.471019999999996</v>
      </c>
      <c r="AG17" s="93">
        <v>54.674140000000001</v>
      </c>
      <c r="AH17" s="94">
        <v>52.007980000000003</v>
      </c>
      <c r="AI17" s="95">
        <v>27.57741</v>
      </c>
      <c r="AJ17" s="93">
        <v>27.658750000000001</v>
      </c>
      <c r="AK17" s="94">
        <v>27.124269999999999</v>
      </c>
      <c r="AL17" s="95">
        <v>17.59919</v>
      </c>
      <c r="AM17" s="93">
        <v>18.002379999999999</v>
      </c>
      <c r="AN17" s="94">
        <v>18.535129999999999</v>
      </c>
    </row>
    <row r="18" spans="1:40" x14ac:dyDescent="0.45">
      <c r="A18" s="91"/>
      <c r="B18" s="92" t="s">
        <v>192</v>
      </c>
      <c r="C18" s="93">
        <v>10.99338</v>
      </c>
      <c r="D18" s="93">
        <v>10.599460000000001</v>
      </c>
      <c r="E18" s="94">
        <v>10.188750000000001</v>
      </c>
      <c r="F18" s="95">
        <v>79.960669999999993</v>
      </c>
      <c r="G18" s="93">
        <v>90.882300000000001</v>
      </c>
      <c r="H18" s="94">
        <v>93.921549999999996</v>
      </c>
      <c r="I18" s="95">
        <v>103.0149</v>
      </c>
      <c r="J18" s="93">
        <v>100.85380000000001</v>
      </c>
      <c r="K18" s="94">
        <v>99.702240000000003</v>
      </c>
      <c r="L18" s="95">
        <v>25.591439999999999</v>
      </c>
      <c r="M18" s="93">
        <v>19.052340000000001</v>
      </c>
      <c r="N18" s="94">
        <v>17.919619999999998</v>
      </c>
      <c r="O18" s="71"/>
      <c r="P18" s="64">
        <f t="shared" si="3"/>
        <v>10.593863333333333</v>
      </c>
      <c r="Q18" s="65">
        <f t="shared" si="0"/>
        <v>14.149180000000001</v>
      </c>
      <c r="R18" s="64">
        <f t="shared" si="6"/>
        <v>77.660976666666656</v>
      </c>
      <c r="S18" s="65">
        <f t="shared" si="7"/>
        <v>75.58086333333334</v>
      </c>
      <c r="T18" s="69">
        <f t="shared" si="8"/>
        <v>12.935473333333348</v>
      </c>
      <c r="U18" s="65">
        <f t="shared" si="9"/>
        <v>16.407356666666658</v>
      </c>
      <c r="V18" s="69">
        <f t="shared" si="10"/>
        <v>90.596450000000004</v>
      </c>
      <c r="W18" s="65">
        <f t="shared" si="11"/>
        <v>91.988219999999998</v>
      </c>
      <c r="X18" s="69">
        <f t="shared" si="4"/>
        <v>20.854466666666667</v>
      </c>
      <c r="Y18" s="65">
        <f t="shared" si="5"/>
        <v>14.445606666666668</v>
      </c>
      <c r="Z18" s="16"/>
      <c r="AA18" s="91"/>
      <c r="AB18" s="92" t="s">
        <v>192</v>
      </c>
      <c r="AC18" s="93">
        <v>81.101420000000005</v>
      </c>
      <c r="AD18" s="93">
        <v>76.614599999999996</v>
      </c>
      <c r="AE18" s="94">
        <v>78.597639999999998</v>
      </c>
      <c r="AF18" s="95">
        <v>138.89570000000001</v>
      </c>
      <c r="AG18" s="93">
        <v>111.24379999999999</v>
      </c>
      <c r="AH18" s="94">
        <v>94.895079999999993</v>
      </c>
      <c r="AI18" s="95">
        <v>62.137230000000002</v>
      </c>
      <c r="AJ18" s="93">
        <v>48.687220000000003</v>
      </c>
      <c r="AK18" s="94">
        <v>43.255099999999999</v>
      </c>
      <c r="AL18" s="95">
        <v>41.302889999999998</v>
      </c>
      <c r="AM18" s="93">
        <v>37.71266</v>
      </c>
      <c r="AN18" s="94">
        <v>41.419960000000003</v>
      </c>
    </row>
    <row r="19" spans="1:40" x14ac:dyDescent="0.45">
      <c r="A19" s="91"/>
      <c r="B19" s="92" t="s">
        <v>193</v>
      </c>
      <c r="C19" s="93">
        <v>20.73836</v>
      </c>
      <c r="D19" s="93">
        <v>21.184069999999998</v>
      </c>
      <c r="E19" s="94">
        <v>20.97147</v>
      </c>
      <c r="F19" s="95">
        <v>110.4571</v>
      </c>
      <c r="G19" s="93">
        <v>96.597660000000005</v>
      </c>
      <c r="H19" s="94">
        <v>91.342759999999998</v>
      </c>
      <c r="I19" s="95">
        <v>101.5772</v>
      </c>
      <c r="J19" s="93">
        <v>97.288799999999995</v>
      </c>
      <c r="K19" s="94">
        <v>97.802499999999995</v>
      </c>
      <c r="L19" s="95">
        <v>27.663329999999998</v>
      </c>
      <c r="M19" s="93">
        <v>18.790579999999999</v>
      </c>
      <c r="N19" s="94">
        <v>16.691600000000001</v>
      </c>
      <c r="O19" s="71"/>
      <c r="P19" s="64">
        <f t="shared" si="3"/>
        <v>20.964633333333335</v>
      </c>
      <c r="Q19" s="65">
        <f t="shared" si="0"/>
        <v>18.926366666666667</v>
      </c>
      <c r="R19" s="64">
        <f t="shared" si="6"/>
        <v>78.501206666666661</v>
      </c>
      <c r="S19" s="65">
        <f t="shared" si="7"/>
        <v>59.403356666666667</v>
      </c>
      <c r="T19" s="69">
        <f t="shared" si="8"/>
        <v>-0.57634000000000185</v>
      </c>
      <c r="U19" s="65">
        <f t="shared" si="9"/>
        <v>15.629773333333333</v>
      </c>
      <c r="V19" s="69">
        <f t="shared" si="10"/>
        <v>77.924866666666659</v>
      </c>
      <c r="W19" s="65">
        <f t="shared" si="11"/>
        <v>75.03313</v>
      </c>
      <c r="X19" s="69">
        <f t="shared" si="4"/>
        <v>21.048503333333333</v>
      </c>
      <c r="Y19" s="65">
        <f t="shared" si="5"/>
        <v>19.527126666666668</v>
      </c>
      <c r="Z19" s="16"/>
      <c r="AA19" s="91"/>
      <c r="AB19" s="92" t="s">
        <v>193</v>
      </c>
      <c r="AC19" s="93">
        <v>215.11279999999999</v>
      </c>
      <c r="AD19" s="93">
        <v>217.1739</v>
      </c>
      <c r="AE19" s="94">
        <v>236.84460000000001</v>
      </c>
      <c r="AF19" s="95">
        <v>231.44290000000001</v>
      </c>
      <c r="AG19" s="93">
        <v>225.90090000000001</v>
      </c>
      <c r="AH19" s="94">
        <v>226.3888</v>
      </c>
      <c r="AI19" s="95">
        <v>139.1046</v>
      </c>
      <c r="AJ19" s="93">
        <v>112.70829999999999</v>
      </c>
      <c r="AK19" s="94">
        <v>103.12949999999999</v>
      </c>
      <c r="AL19" s="95">
        <v>63.946770000000001</v>
      </c>
      <c r="AM19" s="93">
        <v>60.335129999999999</v>
      </c>
      <c r="AN19" s="94">
        <v>62.087879999999998</v>
      </c>
    </row>
    <row r="20" spans="1:40" x14ac:dyDescent="0.45">
      <c r="A20" s="91"/>
      <c r="B20" s="92" t="s">
        <v>194</v>
      </c>
      <c r="C20" s="93">
        <v>6.9290289999999999</v>
      </c>
      <c r="D20" s="93">
        <v>7.8549280000000001</v>
      </c>
      <c r="E20" s="94">
        <v>7.741085</v>
      </c>
      <c r="F20" s="95">
        <v>59.000619999999998</v>
      </c>
      <c r="G20" s="93">
        <v>70.177099999999996</v>
      </c>
      <c r="H20" s="94">
        <v>75.104969999999994</v>
      </c>
      <c r="I20" s="95">
        <v>85.525270000000006</v>
      </c>
      <c r="J20" s="93">
        <v>85.657619999999994</v>
      </c>
      <c r="K20" s="94">
        <v>89.389889999999994</v>
      </c>
      <c r="L20" s="95">
        <v>22.407879999999999</v>
      </c>
      <c r="M20" s="93">
        <v>15.04533</v>
      </c>
      <c r="N20" s="94">
        <v>13.90241</v>
      </c>
      <c r="O20" s="71"/>
      <c r="P20" s="64">
        <f t="shared" si="3"/>
        <v>7.508347333333333</v>
      </c>
      <c r="Q20" s="65">
        <f t="shared" si="0"/>
        <v>14.784723333333332</v>
      </c>
      <c r="R20" s="64">
        <f t="shared" si="6"/>
        <v>60.585882666666663</v>
      </c>
      <c r="S20" s="65">
        <f t="shared" si="7"/>
        <v>75.960936666666669</v>
      </c>
      <c r="T20" s="69">
        <f t="shared" si="8"/>
        <v>18.763363333333331</v>
      </c>
      <c r="U20" s="65">
        <f t="shared" si="9"/>
        <v>16.526406666666659</v>
      </c>
      <c r="V20" s="69">
        <f t="shared" si="10"/>
        <v>79.349245999999994</v>
      </c>
      <c r="W20" s="65">
        <f t="shared" si="11"/>
        <v>92.487343333333328</v>
      </c>
      <c r="X20" s="69">
        <f t="shared" si="4"/>
        <v>17.118539999999999</v>
      </c>
      <c r="Y20" s="65">
        <f t="shared" si="5"/>
        <v>27.400556666666663</v>
      </c>
      <c r="Z20" s="16"/>
      <c r="AA20" s="91"/>
      <c r="AB20" s="92" t="s">
        <v>194</v>
      </c>
      <c r="AC20" s="93">
        <v>62.102519999999998</v>
      </c>
      <c r="AD20" s="93">
        <v>58.946449999999999</v>
      </c>
      <c r="AE20" s="94">
        <v>55.552950000000003</v>
      </c>
      <c r="AF20" s="95">
        <v>55.26003</v>
      </c>
      <c r="AG20" s="93">
        <v>38.604759999999999</v>
      </c>
      <c r="AH20" s="94">
        <v>37.847389999999997</v>
      </c>
      <c r="AI20" s="95">
        <v>28.852709999999998</v>
      </c>
      <c r="AJ20" s="93">
        <v>27.310169999999999</v>
      </c>
      <c r="AK20" s="94">
        <v>28.71406</v>
      </c>
      <c r="AL20" s="95">
        <v>26.184909999999999</v>
      </c>
      <c r="AM20" s="93">
        <v>30.377569999999999</v>
      </c>
      <c r="AN20" s="94">
        <v>30.088979999999999</v>
      </c>
    </row>
    <row r="21" spans="1:40" x14ac:dyDescent="0.45">
      <c r="A21" s="91"/>
      <c r="B21" s="96" t="s">
        <v>195</v>
      </c>
      <c r="C21" s="93">
        <v>5.8504610000000001</v>
      </c>
      <c r="D21" s="93">
        <v>6.0018310000000001</v>
      </c>
      <c r="E21" s="94">
        <v>5.7392000000000003</v>
      </c>
      <c r="F21" s="95">
        <v>37.525309999999998</v>
      </c>
      <c r="G21" s="93">
        <v>49.357860000000002</v>
      </c>
      <c r="H21" s="94">
        <v>54.163229999999999</v>
      </c>
      <c r="I21" s="95">
        <v>71.381159999999994</v>
      </c>
      <c r="J21" s="93">
        <v>71.816590000000005</v>
      </c>
      <c r="K21" s="94">
        <v>76.221369999999993</v>
      </c>
      <c r="L21" s="95">
        <v>19.941030000000001</v>
      </c>
      <c r="M21" s="93">
        <v>12.549530000000001</v>
      </c>
      <c r="N21" s="94">
        <v>11.55226</v>
      </c>
      <c r="O21" s="73"/>
      <c r="P21" s="66">
        <f t="shared" si="3"/>
        <v>5.8638306666666677</v>
      </c>
      <c r="Q21" s="67">
        <f t="shared" si="0"/>
        <v>6.9314273333333345</v>
      </c>
      <c r="R21" s="66">
        <f t="shared" si="6"/>
        <v>41.151636000000003</v>
      </c>
      <c r="S21" s="67">
        <f t="shared" si="7"/>
        <v>36.392136000000001</v>
      </c>
      <c r="T21" s="70">
        <f t="shared" si="8"/>
        <v>26.124239999999986</v>
      </c>
      <c r="U21" s="67">
        <f t="shared" si="9"/>
        <v>28.957803333333338</v>
      </c>
      <c r="V21" s="70">
        <f t="shared" si="10"/>
        <v>67.275875999999982</v>
      </c>
      <c r="W21" s="67">
        <f t="shared" si="11"/>
        <v>65.349939333333339</v>
      </c>
      <c r="X21" s="69">
        <f t="shared" si="4"/>
        <v>14.680940000000001</v>
      </c>
      <c r="Y21" s="65">
        <f t="shared" si="5"/>
        <v>14.148116666666667</v>
      </c>
      <c r="Z21" s="16"/>
      <c r="AA21" s="91"/>
      <c r="AB21" s="96" t="s">
        <v>195</v>
      </c>
      <c r="AC21" s="93">
        <v>67.311930000000004</v>
      </c>
      <c r="AD21" s="93">
        <v>63.455559999999998</v>
      </c>
      <c r="AE21" s="94">
        <v>64.551429999999996</v>
      </c>
      <c r="AF21" s="95">
        <v>69.319829999999996</v>
      </c>
      <c r="AG21" s="93">
        <v>52.620959999999997</v>
      </c>
      <c r="AH21" s="94">
        <v>50.961080000000003</v>
      </c>
      <c r="AI21" s="95">
        <v>29.09487</v>
      </c>
      <c r="AJ21" s="93">
        <v>29.025880000000001</v>
      </c>
      <c r="AK21" s="94">
        <v>30.31466</v>
      </c>
      <c r="AL21" s="95">
        <v>23.68695</v>
      </c>
      <c r="AM21" s="93">
        <v>22.65502</v>
      </c>
      <c r="AN21" s="94">
        <v>25.55912</v>
      </c>
    </row>
    <row r="22" spans="1:40" x14ac:dyDescent="0.45">
      <c r="A22" s="91"/>
      <c r="B22" s="97" t="s">
        <v>196</v>
      </c>
      <c r="C22" s="98"/>
      <c r="D22" s="98"/>
      <c r="E22" s="99"/>
      <c r="F22" s="95">
        <v>77.958039999999997</v>
      </c>
      <c r="G22" s="93">
        <v>76.686760000000007</v>
      </c>
      <c r="H22" s="94">
        <v>74.384910000000005</v>
      </c>
      <c r="I22" s="95">
        <v>93.713160000000002</v>
      </c>
      <c r="J22" s="93">
        <v>85.719629999999995</v>
      </c>
      <c r="K22" s="94">
        <v>89.035539999999997</v>
      </c>
      <c r="L22" s="95">
        <v>58.38747</v>
      </c>
      <c r="M22" s="93">
        <v>45.415280000000003</v>
      </c>
      <c r="N22" s="94">
        <v>40.945630000000001</v>
      </c>
      <c r="O22" s="72" t="s">
        <v>205</v>
      </c>
      <c r="P22" s="62"/>
      <c r="Q22" s="63"/>
      <c r="R22" s="62"/>
      <c r="S22" s="63"/>
      <c r="T22" s="68">
        <f t="shared" si="8"/>
        <v>13.146206666666671</v>
      </c>
      <c r="U22" s="63">
        <f t="shared" si="9"/>
        <v>21.698439999999984</v>
      </c>
      <c r="V22" s="68"/>
      <c r="W22" s="63"/>
      <c r="X22" s="68"/>
      <c r="Y22" s="63"/>
      <c r="Z22" s="16"/>
      <c r="AA22" s="91"/>
      <c r="AB22" s="97" t="s">
        <v>196</v>
      </c>
      <c r="AC22" s="98"/>
      <c r="AD22" s="98"/>
      <c r="AE22" s="99"/>
      <c r="AF22" s="95">
        <v>149.00200000000001</v>
      </c>
      <c r="AG22" s="93">
        <v>150.91829999999999</v>
      </c>
      <c r="AH22" s="94">
        <v>154.89769999999999</v>
      </c>
      <c r="AI22" s="95">
        <v>77.062259999999995</v>
      </c>
      <c r="AJ22" s="93">
        <v>60.088979999999999</v>
      </c>
      <c r="AK22" s="94">
        <v>53.593389999999999</v>
      </c>
      <c r="AL22" s="95">
        <v>35.315040000000003</v>
      </c>
      <c r="AM22" s="93">
        <v>36.922750000000001</v>
      </c>
      <c r="AN22" s="94">
        <v>35.183689999999999</v>
      </c>
    </row>
    <row r="23" spans="1:40" x14ac:dyDescent="0.45">
      <c r="A23" s="91"/>
      <c r="B23" s="92" t="s">
        <v>197</v>
      </c>
      <c r="C23" s="98"/>
      <c r="D23" s="98"/>
      <c r="E23" s="99"/>
      <c r="F23" s="95">
        <v>80.871570000000006</v>
      </c>
      <c r="G23" s="93">
        <v>77.935389999999998</v>
      </c>
      <c r="H23" s="94">
        <v>75.502870000000001</v>
      </c>
      <c r="I23" s="95">
        <v>85.763450000000006</v>
      </c>
      <c r="J23" s="93">
        <v>84.391390000000001</v>
      </c>
      <c r="K23" s="94">
        <v>83.122240000000005</v>
      </c>
      <c r="L23" s="95">
        <v>38.682470000000002</v>
      </c>
      <c r="M23" s="93">
        <v>27.279029999999999</v>
      </c>
      <c r="N23" s="94">
        <v>23.507269999999998</v>
      </c>
      <c r="O23" s="71"/>
      <c r="P23" s="64"/>
      <c r="Q23" s="65"/>
      <c r="R23" s="64"/>
      <c r="S23" s="65"/>
      <c r="T23" s="69">
        <f t="shared" si="8"/>
        <v>6.322416666666669</v>
      </c>
      <c r="U23" s="65">
        <f t="shared" si="9"/>
        <v>17.075693333333348</v>
      </c>
      <c r="V23" s="69"/>
      <c r="W23" s="65"/>
      <c r="X23" s="69"/>
      <c r="Y23" s="65"/>
      <c r="Z23" s="16"/>
      <c r="AA23" s="91"/>
      <c r="AB23" s="92" t="s">
        <v>197</v>
      </c>
      <c r="AC23" s="98"/>
      <c r="AD23" s="98"/>
      <c r="AE23" s="99"/>
      <c r="AF23" s="95">
        <v>30.395489999999999</v>
      </c>
      <c r="AG23" s="93">
        <v>30.77291</v>
      </c>
      <c r="AH23" s="94">
        <v>32.012059999999998</v>
      </c>
      <c r="AI23" s="95">
        <v>25.936789999999998</v>
      </c>
      <c r="AJ23" s="93">
        <v>19.532959999999999</v>
      </c>
      <c r="AK23" s="94">
        <v>16.906389999999998</v>
      </c>
      <c r="AL23" s="95">
        <v>13.548590000000001</v>
      </c>
      <c r="AM23" s="93">
        <v>15.1729</v>
      </c>
      <c r="AN23" s="94">
        <v>14.006159999999999</v>
      </c>
    </row>
    <row r="24" spans="1:40" x14ac:dyDescent="0.45">
      <c r="A24" s="91"/>
      <c r="B24" s="92" t="s">
        <v>198</v>
      </c>
      <c r="C24" s="98"/>
      <c r="D24" s="98"/>
      <c r="E24" s="99"/>
      <c r="F24" s="95">
        <v>40.332769999999996</v>
      </c>
      <c r="G24" s="93">
        <v>43.967869999999998</v>
      </c>
      <c r="H24" s="94">
        <v>38.374130000000001</v>
      </c>
      <c r="I24" s="95">
        <v>44.328879999999998</v>
      </c>
      <c r="J24" s="93">
        <v>49.564430000000002</v>
      </c>
      <c r="K24" s="94">
        <v>50.758989999999997</v>
      </c>
      <c r="L24" s="95">
        <v>19.86863</v>
      </c>
      <c r="M24" s="93">
        <v>15.698169999999999</v>
      </c>
      <c r="N24" s="94">
        <v>14.42191</v>
      </c>
      <c r="O24" s="71"/>
      <c r="P24" s="64"/>
      <c r="Q24" s="65"/>
      <c r="R24" s="64"/>
      <c r="S24" s="65"/>
      <c r="T24" s="69">
        <f t="shared" si="8"/>
        <v>7.3258433333333315</v>
      </c>
      <c r="U24" s="65">
        <f t="shared" si="9"/>
        <v>12.967219999999983</v>
      </c>
      <c r="V24" s="69"/>
      <c r="W24" s="65"/>
      <c r="X24" s="69"/>
      <c r="Y24" s="65"/>
      <c r="Z24" s="16"/>
      <c r="AA24" s="91"/>
      <c r="AB24" s="92" t="s">
        <v>198</v>
      </c>
      <c r="AC24" s="98"/>
      <c r="AD24" s="98"/>
      <c r="AE24" s="99"/>
      <c r="AF24" s="95">
        <v>10.944710000000001</v>
      </c>
      <c r="AG24" s="93">
        <v>12.579890000000001</v>
      </c>
      <c r="AH24" s="94">
        <v>13.201829999999999</v>
      </c>
      <c r="AI24" s="95">
        <v>10.606579999999999</v>
      </c>
      <c r="AJ24" s="93">
        <v>8.4522860000000009</v>
      </c>
      <c r="AK24" s="94">
        <v>15.465769999999999</v>
      </c>
      <c r="AL24" s="95">
        <v>12.060460000000001</v>
      </c>
      <c r="AM24" s="93">
        <v>13.025410000000001</v>
      </c>
      <c r="AN24" s="94">
        <v>11.319520000000001</v>
      </c>
    </row>
    <row r="25" spans="1:40" x14ac:dyDescent="0.45">
      <c r="A25" s="91"/>
      <c r="B25" s="92" t="s">
        <v>199</v>
      </c>
      <c r="C25" s="98"/>
      <c r="D25" s="98"/>
      <c r="E25" s="99"/>
      <c r="F25" s="95">
        <v>79.549549999999996</v>
      </c>
      <c r="G25" s="93">
        <v>78.125910000000005</v>
      </c>
      <c r="H25" s="94">
        <v>74.433199999999999</v>
      </c>
      <c r="I25" s="95">
        <v>87.144279999999995</v>
      </c>
      <c r="J25" s="93">
        <v>83.059179999999998</v>
      </c>
      <c r="K25" s="94">
        <v>86.229140000000001</v>
      </c>
      <c r="L25" s="95">
        <v>40.912880000000001</v>
      </c>
      <c r="M25" s="93">
        <v>27.739249999999998</v>
      </c>
      <c r="N25" s="94">
        <v>23.923490000000001</v>
      </c>
      <c r="O25" s="71"/>
      <c r="P25" s="64"/>
      <c r="Q25" s="65"/>
      <c r="R25" s="64"/>
      <c r="S25" s="65"/>
      <c r="T25" s="69">
        <f t="shared" si="8"/>
        <v>8.1079799999999977</v>
      </c>
      <c r="U25" s="65">
        <f t="shared" si="9"/>
        <v>16.177336666666648</v>
      </c>
      <c r="V25" s="69"/>
      <c r="W25" s="65"/>
      <c r="X25" s="69"/>
      <c r="Y25" s="65"/>
      <c r="Z25" s="16"/>
      <c r="AA25" s="91"/>
      <c r="AB25" s="92" t="s">
        <v>199</v>
      </c>
      <c r="AC25" s="98"/>
      <c r="AD25" s="98"/>
      <c r="AE25" s="99"/>
      <c r="AF25" s="95">
        <v>79.116590000000002</v>
      </c>
      <c r="AG25" s="93">
        <v>77.796940000000006</v>
      </c>
      <c r="AH25" s="94">
        <v>79.391729999999995</v>
      </c>
      <c r="AI25" s="95">
        <v>46.329979999999999</v>
      </c>
      <c r="AJ25" s="93">
        <v>35.076439999999998</v>
      </c>
      <c r="AK25" s="94">
        <v>25.04063</v>
      </c>
      <c r="AL25" s="95">
        <v>26.38278</v>
      </c>
      <c r="AM25" s="93">
        <v>26.675370000000001</v>
      </c>
      <c r="AN25" s="94">
        <v>25.953299999999999</v>
      </c>
    </row>
    <row r="26" spans="1:40" x14ac:dyDescent="0.45">
      <c r="A26" s="91"/>
      <c r="B26" s="92" t="s">
        <v>200</v>
      </c>
      <c r="C26" s="98"/>
      <c r="D26" s="98"/>
      <c r="E26" s="99"/>
      <c r="F26" s="95">
        <v>61.26717</v>
      </c>
      <c r="G26" s="93">
        <v>60.317129999999999</v>
      </c>
      <c r="H26" s="94">
        <v>57.728009999999998</v>
      </c>
      <c r="I26" s="95">
        <v>72.878020000000006</v>
      </c>
      <c r="J26" s="93">
        <v>74.271019999999993</v>
      </c>
      <c r="K26" s="94">
        <v>74.966679999999997</v>
      </c>
      <c r="L26" s="95">
        <v>35.368119999999998</v>
      </c>
      <c r="M26" s="93">
        <v>24.934529999999999</v>
      </c>
      <c r="N26" s="94">
        <v>21.277200000000001</v>
      </c>
      <c r="O26" s="71"/>
      <c r="P26" s="64"/>
      <c r="Q26" s="65"/>
      <c r="R26" s="64"/>
      <c r="S26" s="65"/>
      <c r="T26" s="69">
        <f t="shared" si="8"/>
        <v>14.267803333333333</v>
      </c>
      <c r="U26" s="65">
        <f t="shared" si="9"/>
        <v>21.752383333333341</v>
      </c>
      <c r="V26" s="69"/>
      <c r="W26" s="65"/>
      <c r="X26" s="69"/>
      <c r="Y26" s="65"/>
      <c r="Z26" s="16"/>
      <c r="AA26" s="91"/>
      <c r="AB26" s="92" t="s">
        <v>200</v>
      </c>
      <c r="AC26" s="98"/>
      <c r="AD26" s="98"/>
      <c r="AE26" s="99"/>
      <c r="AF26" s="95">
        <v>31.522179999999999</v>
      </c>
      <c r="AG26" s="93">
        <v>31.74907</v>
      </c>
      <c r="AH26" s="94">
        <v>33.866880000000002</v>
      </c>
      <c r="AI26" s="95">
        <v>15.78988</v>
      </c>
      <c r="AJ26" s="93">
        <v>14.838010000000001</v>
      </c>
      <c r="AK26" s="94">
        <v>15.918839999999999</v>
      </c>
      <c r="AL26" s="95">
        <v>26.087340000000001</v>
      </c>
      <c r="AM26" s="93">
        <v>23.008659999999999</v>
      </c>
      <c r="AN26" s="94">
        <v>20.59573</v>
      </c>
    </row>
    <row r="27" spans="1:40" ht="14.65" thickBot="1" x14ac:dyDescent="0.5">
      <c r="A27" s="100"/>
      <c r="B27" s="101" t="s">
        <v>201</v>
      </c>
      <c r="C27" s="102"/>
      <c r="D27" s="102"/>
      <c r="E27" s="103"/>
      <c r="F27" s="104">
        <v>71.225560000000002</v>
      </c>
      <c r="G27" s="105">
        <v>70.674030000000002</v>
      </c>
      <c r="H27" s="106">
        <v>67.525229999999993</v>
      </c>
      <c r="I27" s="104">
        <v>85.063559999999995</v>
      </c>
      <c r="J27" s="105">
        <v>82.606930000000006</v>
      </c>
      <c r="K27" s="106">
        <v>82.397620000000003</v>
      </c>
      <c r="L27" s="104">
        <v>41.341900000000003</v>
      </c>
      <c r="M27" s="105">
        <v>28.789480000000001</v>
      </c>
      <c r="N27" s="106">
        <v>24.806000000000001</v>
      </c>
      <c r="O27" s="71"/>
      <c r="P27" s="64"/>
      <c r="Q27" s="65"/>
      <c r="R27" s="64"/>
      <c r="S27" s="65"/>
      <c r="T27" s="69">
        <f t="shared" si="8"/>
        <v>13.547763333333336</v>
      </c>
      <c r="U27" s="65">
        <f t="shared" si="9"/>
        <v>11.065189999999973</v>
      </c>
      <c r="V27" s="69"/>
      <c r="W27" s="65"/>
      <c r="X27" s="69"/>
      <c r="Y27" s="65"/>
      <c r="Z27" s="16"/>
      <c r="AA27" s="100"/>
      <c r="AB27" s="101" t="s">
        <v>201</v>
      </c>
      <c r="AC27" s="102"/>
      <c r="AD27" s="102"/>
      <c r="AE27" s="103"/>
      <c r="AF27" s="104">
        <v>43.044559999999997</v>
      </c>
      <c r="AG27" s="105">
        <v>38.587060000000001</v>
      </c>
      <c r="AH27" s="106">
        <v>27.304320000000001</v>
      </c>
      <c r="AI27" s="104">
        <v>18.616849999999999</v>
      </c>
      <c r="AJ27" s="105">
        <v>18.896989999999999</v>
      </c>
      <c r="AK27" s="106">
        <v>20.21238</v>
      </c>
      <c r="AL27" s="104">
        <v>20.042909999999999</v>
      </c>
      <c r="AM27" s="105">
        <v>16.531870000000001</v>
      </c>
      <c r="AN27" s="106">
        <v>15.57244</v>
      </c>
    </row>
    <row r="28" spans="1:40" ht="14.65" thickTop="1" x14ac:dyDescent="0.45">
      <c r="A28" s="74" t="s">
        <v>164</v>
      </c>
      <c r="B28" s="75" t="s">
        <v>178</v>
      </c>
      <c r="C28" s="76">
        <v>5.7872110000000001</v>
      </c>
      <c r="D28" s="77">
        <v>5.8613970000000002</v>
      </c>
      <c r="E28" s="78">
        <v>5.677009</v>
      </c>
      <c r="F28" s="76">
        <v>34.26746</v>
      </c>
      <c r="G28" s="77">
        <v>38.608499999999999</v>
      </c>
      <c r="H28" s="78">
        <v>40.07273</v>
      </c>
      <c r="I28" s="76"/>
      <c r="J28" s="77"/>
      <c r="K28" s="78"/>
      <c r="L28" s="76">
        <v>10.93146</v>
      </c>
      <c r="M28" s="77">
        <v>7.7005379999999999</v>
      </c>
      <c r="N28" s="78">
        <v>7.012772</v>
      </c>
      <c r="O28" s="175" t="s">
        <v>220</v>
      </c>
      <c r="P28" s="176"/>
      <c r="Q28" s="176"/>
      <c r="R28" s="176"/>
      <c r="S28" s="176"/>
      <c r="T28" s="176"/>
      <c r="U28" s="176"/>
      <c r="V28" s="176"/>
      <c r="W28" s="176"/>
      <c r="X28" s="176"/>
      <c r="Y28" s="177"/>
      <c r="Z28" s="16"/>
      <c r="AA28" s="74" t="s">
        <v>164</v>
      </c>
      <c r="AB28" s="75" t="s">
        <v>178</v>
      </c>
      <c r="AC28" s="76">
        <v>55.743859999999998</v>
      </c>
      <c r="AD28" s="77">
        <v>50.158140000000003</v>
      </c>
      <c r="AE28" s="78">
        <v>47.933770000000003</v>
      </c>
      <c r="AF28" s="76">
        <v>36.308759999999999</v>
      </c>
      <c r="AG28" s="77">
        <v>32.269590000000001</v>
      </c>
      <c r="AH28" s="78">
        <v>31.201139999999999</v>
      </c>
      <c r="AI28" s="76"/>
      <c r="AJ28" s="77"/>
      <c r="AK28" s="78"/>
      <c r="AL28" s="76">
        <v>21.062200000000001</v>
      </c>
      <c r="AM28" s="77">
        <v>19.54552</v>
      </c>
      <c r="AN28" s="78">
        <v>20.376049999999999</v>
      </c>
    </row>
    <row r="29" spans="1:40" x14ac:dyDescent="0.45">
      <c r="A29" s="4"/>
      <c r="B29" s="75" t="s">
        <v>179</v>
      </c>
      <c r="C29" s="76">
        <v>10.435549999999999</v>
      </c>
      <c r="D29" s="77">
        <v>9.5188330000000008</v>
      </c>
      <c r="E29" s="78">
        <v>9.1686440000000005</v>
      </c>
      <c r="F29" s="76">
        <v>31.14715</v>
      </c>
      <c r="G29" s="77">
        <v>33.239199999999997</v>
      </c>
      <c r="H29" s="78">
        <v>34.418039999999998</v>
      </c>
      <c r="I29" s="76"/>
      <c r="J29" s="77"/>
      <c r="K29" s="78"/>
      <c r="L29" s="76">
        <v>10.448169999999999</v>
      </c>
      <c r="M29" s="77">
        <v>7.6817650000000004</v>
      </c>
      <c r="N29" s="78">
        <v>6.3405189999999996</v>
      </c>
      <c r="O29" s="28" t="s">
        <v>214</v>
      </c>
      <c r="P29" s="169" t="s">
        <v>176</v>
      </c>
      <c r="Q29" s="174"/>
      <c r="R29" s="169" t="s">
        <v>208</v>
      </c>
      <c r="S29" s="170"/>
      <c r="T29" s="170" t="s">
        <v>174</v>
      </c>
      <c r="U29" s="170"/>
      <c r="V29" s="170" t="s">
        <v>212</v>
      </c>
      <c r="W29" s="170"/>
      <c r="X29" s="170" t="s">
        <v>213</v>
      </c>
      <c r="Y29" s="173"/>
      <c r="Z29" s="16"/>
      <c r="AA29" s="4"/>
      <c r="AB29" s="75" t="s">
        <v>179</v>
      </c>
      <c r="AC29" s="76">
        <v>55.910530000000001</v>
      </c>
      <c r="AD29" s="77">
        <v>45.89293</v>
      </c>
      <c r="AE29" s="78">
        <v>41.90793</v>
      </c>
      <c r="AF29" s="76">
        <v>30.044820000000001</v>
      </c>
      <c r="AG29" s="77">
        <v>27.876000000000001</v>
      </c>
      <c r="AH29" s="78">
        <v>26.185269999999999</v>
      </c>
      <c r="AI29" s="76"/>
      <c r="AJ29" s="77"/>
      <c r="AK29" s="78"/>
      <c r="AL29" s="76">
        <v>20.198530000000002</v>
      </c>
      <c r="AM29" s="77">
        <v>20.699079999999999</v>
      </c>
      <c r="AN29" s="78">
        <v>20.29148</v>
      </c>
    </row>
    <row r="30" spans="1:40" x14ac:dyDescent="0.45">
      <c r="A30" s="4"/>
      <c r="B30" s="75" t="s">
        <v>180</v>
      </c>
      <c r="C30" s="76">
        <v>17.15193</v>
      </c>
      <c r="D30" s="77">
        <v>16.72308</v>
      </c>
      <c r="E30" s="78">
        <v>15.93056</v>
      </c>
      <c r="F30" s="76">
        <v>51.28584</v>
      </c>
      <c r="G30" s="77">
        <v>53.12838</v>
      </c>
      <c r="H30" s="78">
        <v>54.723350000000003</v>
      </c>
      <c r="I30" s="76"/>
      <c r="J30" s="77"/>
      <c r="K30" s="78"/>
      <c r="L30" s="76">
        <v>17.200040000000001</v>
      </c>
      <c r="M30" s="77">
        <v>12.57361</v>
      </c>
      <c r="N30" s="78">
        <v>10.65146</v>
      </c>
      <c r="O30" s="28" t="s">
        <v>15</v>
      </c>
      <c r="P30" s="165">
        <v>1.4999999999999999E-2</v>
      </c>
      <c r="Q30" s="165"/>
      <c r="R30" s="162">
        <v>7.9699999999999993E-2</v>
      </c>
      <c r="S30" s="162"/>
      <c r="T30" s="165">
        <v>1.61E-2</v>
      </c>
      <c r="U30" s="165"/>
      <c r="V30" s="162">
        <v>0.84379999999999999</v>
      </c>
      <c r="W30" s="162"/>
      <c r="X30" s="162">
        <v>0.15939999999999999</v>
      </c>
      <c r="Y30" s="163"/>
      <c r="Z30" s="16"/>
      <c r="AA30" s="4"/>
      <c r="AB30" s="75" t="s">
        <v>180</v>
      </c>
      <c r="AC30" s="76">
        <v>86.164400000000001</v>
      </c>
      <c r="AD30" s="77">
        <v>75.973320000000001</v>
      </c>
      <c r="AE30" s="78">
        <v>73.348950000000002</v>
      </c>
      <c r="AF30" s="76">
        <v>53.421030000000002</v>
      </c>
      <c r="AG30" s="77">
        <v>49.666490000000003</v>
      </c>
      <c r="AH30" s="78">
        <v>46.226080000000003</v>
      </c>
      <c r="AI30" s="76"/>
      <c r="AJ30" s="77"/>
      <c r="AK30" s="78"/>
      <c r="AL30" s="76">
        <v>27.899529999999999</v>
      </c>
      <c r="AM30" s="77">
        <v>28.376349999999999</v>
      </c>
      <c r="AN30" s="78">
        <v>29.849900000000002</v>
      </c>
    </row>
    <row r="31" spans="1:40" x14ac:dyDescent="0.45">
      <c r="A31" s="4"/>
      <c r="B31" s="75" t="s">
        <v>181</v>
      </c>
      <c r="C31" s="76">
        <v>2.7753990000000002</v>
      </c>
      <c r="D31" s="77">
        <v>2.905376</v>
      </c>
      <c r="E31" s="78">
        <v>2.8580899999999998</v>
      </c>
      <c r="F31" s="76">
        <v>14.195869999999999</v>
      </c>
      <c r="G31" s="77">
        <v>14.699260000000001</v>
      </c>
      <c r="H31" s="78">
        <v>15.370939999999999</v>
      </c>
      <c r="I31" s="76"/>
      <c r="J31" s="77"/>
      <c r="K31" s="78"/>
      <c r="L31" s="76">
        <v>4.1759579999999996</v>
      </c>
      <c r="M31" s="77">
        <v>3.0414300000000001</v>
      </c>
      <c r="N31" s="78">
        <v>2.7544409999999999</v>
      </c>
      <c r="O31" s="28" t="s">
        <v>215</v>
      </c>
      <c r="P31" s="162" t="s">
        <v>37</v>
      </c>
      <c r="Q31" s="162"/>
      <c r="R31" s="162" t="s">
        <v>37</v>
      </c>
      <c r="S31" s="162"/>
      <c r="T31" s="162" t="s">
        <v>37</v>
      </c>
      <c r="U31" s="162"/>
      <c r="V31" s="162" t="s">
        <v>37</v>
      </c>
      <c r="W31" s="162"/>
      <c r="X31" s="162" t="s">
        <v>37</v>
      </c>
      <c r="Y31" s="163"/>
      <c r="Z31" s="16"/>
      <c r="AA31" s="4"/>
      <c r="AB31" s="75" t="s">
        <v>181</v>
      </c>
      <c r="AC31" s="76">
        <v>31.716919999999998</v>
      </c>
      <c r="AD31" s="77">
        <v>25.13138</v>
      </c>
      <c r="AE31" s="78">
        <v>22.928170000000001</v>
      </c>
      <c r="AF31" s="76">
        <v>19.48142</v>
      </c>
      <c r="AG31" s="77">
        <v>17.427779999999998</v>
      </c>
      <c r="AH31" s="78">
        <v>16.680769999999999</v>
      </c>
      <c r="AI31" s="76"/>
      <c r="AJ31" s="77"/>
      <c r="AK31" s="78"/>
      <c r="AL31" s="76">
        <v>13.38387</v>
      </c>
      <c r="AM31" s="77">
        <v>14.38697</v>
      </c>
      <c r="AN31" s="78">
        <v>13.605</v>
      </c>
    </row>
    <row r="32" spans="1:40" x14ac:dyDescent="0.45">
      <c r="A32" s="4"/>
      <c r="B32" s="75" t="s">
        <v>182</v>
      </c>
      <c r="C32" s="76">
        <v>1.144463</v>
      </c>
      <c r="D32" s="77">
        <v>1.313566</v>
      </c>
      <c r="E32" s="78">
        <v>1.616768</v>
      </c>
      <c r="F32" s="76">
        <v>6.9822389999999999</v>
      </c>
      <c r="G32" s="77">
        <v>6.4580789999999997</v>
      </c>
      <c r="H32" s="78">
        <v>6.9438969999999998</v>
      </c>
      <c r="I32" s="76"/>
      <c r="J32" s="77"/>
      <c r="K32" s="78"/>
      <c r="L32" s="76">
        <v>2.183567</v>
      </c>
      <c r="M32" s="77">
        <v>1.3632839999999999</v>
      </c>
      <c r="N32" s="78">
        <v>1.313917</v>
      </c>
      <c r="O32" s="28" t="s">
        <v>20</v>
      </c>
      <c r="P32" s="165" t="s">
        <v>23</v>
      </c>
      <c r="Q32" s="165"/>
      <c r="R32" s="162" t="s">
        <v>22</v>
      </c>
      <c r="S32" s="162"/>
      <c r="T32" s="165" t="s">
        <v>23</v>
      </c>
      <c r="U32" s="165"/>
      <c r="V32" s="162" t="s">
        <v>22</v>
      </c>
      <c r="W32" s="162"/>
      <c r="X32" s="162" t="s">
        <v>22</v>
      </c>
      <c r="Y32" s="163"/>
      <c r="Z32" s="16"/>
      <c r="AA32" s="4"/>
      <c r="AB32" s="75" t="s">
        <v>182</v>
      </c>
      <c r="AC32" s="76">
        <v>27.092860000000002</v>
      </c>
      <c r="AD32" s="77">
        <v>23.382090000000002</v>
      </c>
      <c r="AE32" s="78">
        <v>18.222010000000001</v>
      </c>
      <c r="AF32" s="76">
        <v>16.86036</v>
      </c>
      <c r="AG32" s="77">
        <v>15.879149999999999</v>
      </c>
      <c r="AH32" s="78">
        <v>14.89541</v>
      </c>
      <c r="AI32" s="76"/>
      <c r="AJ32" s="77"/>
      <c r="AK32" s="78"/>
      <c r="AL32" s="76">
        <v>25.452369999999998</v>
      </c>
      <c r="AM32" s="77">
        <v>29.087340000000001</v>
      </c>
      <c r="AN32" s="78">
        <v>29.218219999999999</v>
      </c>
    </row>
    <row r="33" spans="1:40" x14ac:dyDescent="0.45">
      <c r="A33" s="4"/>
      <c r="B33" s="79" t="s">
        <v>183</v>
      </c>
      <c r="C33" s="76">
        <v>7.3739850000000002</v>
      </c>
      <c r="D33" s="77">
        <v>6.6575850000000001</v>
      </c>
      <c r="E33" s="78">
        <v>6.344646</v>
      </c>
      <c r="F33" s="76">
        <v>33.381729999999997</v>
      </c>
      <c r="G33" s="77">
        <v>36.516260000000003</v>
      </c>
      <c r="H33" s="78">
        <v>38.859160000000003</v>
      </c>
      <c r="I33" s="76"/>
      <c r="J33" s="77"/>
      <c r="K33" s="78"/>
      <c r="L33" s="76">
        <v>10.90016</v>
      </c>
      <c r="M33" s="77">
        <v>8.1360810000000008</v>
      </c>
      <c r="N33" s="78">
        <v>6.7854279999999996</v>
      </c>
      <c r="O33" s="28" t="s">
        <v>160</v>
      </c>
      <c r="P33" s="162" t="s">
        <v>19</v>
      </c>
      <c r="Q33" s="162"/>
      <c r="R33" s="162" t="s">
        <v>18</v>
      </c>
      <c r="S33" s="162"/>
      <c r="T33" s="162" t="s">
        <v>19</v>
      </c>
      <c r="U33" s="162"/>
      <c r="V33" s="162" t="s">
        <v>18</v>
      </c>
      <c r="W33" s="162"/>
      <c r="X33" s="162" t="s">
        <v>18</v>
      </c>
      <c r="Y33" s="163"/>
      <c r="Z33" s="16"/>
      <c r="AA33" s="4"/>
      <c r="AB33" s="79" t="s">
        <v>183</v>
      </c>
      <c r="AC33" s="76">
        <v>55.95044</v>
      </c>
      <c r="AD33" s="77">
        <v>50.70429</v>
      </c>
      <c r="AE33" s="78">
        <v>47.813639999999999</v>
      </c>
      <c r="AF33" s="76">
        <v>31.104389999999999</v>
      </c>
      <c r="AG33" s="77">
        <v>28.619009999999999</v>
      </c>
      <c r="AH33" s="78">
        <v>25.962440000000001</v>
      </c>
      <c r="AI33" s="76"/>
      <c r="AJ33" s="77"/>
      <c r="AK33" s="78"/>
      <c r="AL33" s="76">
        <v>21.179220000000001</v>
      </c>
      <c r="AM33" s="77">
        <v>21.610569999999999</v>
      </c>
      <c r="AN33" s="78">
        <v>20.456910000000001</v>
      </c>
    </row>
    <row r="34" spans="1:40" x14ac:dyDescent="0.45">
      <c r="A34" s="4"/>
      <c r="B34" s="80" t="s">
        <v>184</v>
      </c>
      <c r="C34" s="76">
        <v>16.11403</v>
      </c>
      <c r="D34" s="77">
        <v>15.31944</v>
      </c>
      <c r="E34" s="78">
        <v>15.08703</v>
      </c>
      <c r="F34" s="76">
        <v>87.820490000000007</v>
      </c>
      <c r="G34" s="77">
        <v>88.883520000000004</v>
      </c>
      <c r="H34" s="78">
        <v>90.492440000000002</v>
      </c>
      <c r="I34" s="76"/>
      <c r="J34" s="77"/>
      <c r="K34" s="78"/>
      <c r="L34" s="76">
        <v>23.171209999999999</v>
      </c>
      <c r="M34" s="77">
        <v>21.014620000000001</v>
      </c>
      <c r="N34" s="78">
        <v>18.812660000000001</v>
      </c>
      <c r="O34" s="28" t="s">
        <v>161</v>
      </c>
      <c r="P34" s="162" t="s">
        <v>162</v>
      </c>
      <c r="Q34" s="162"/>
      <c r="R34" s="162" t="s">
        <v>162</v>
      </c>
      <c r="S34" s="162"/>
      <c r="T34" s="162" t="s">
        <v>162</v>
      </c>
      <c r="U34" s="162"/>
      <c r="V34" s="162" t="s">
        <v>162</v>
      </c>
      <c r="W34" s="162"/>
      <c r="X34" s="162" t="s">
        <v>162</v>
      </c>
      <c r="Y34" s="163"/>
      <c r="Z34" s="16"/>
      <c r="AA34" s="4"/>
      <c r="AB34" s="80" t="s">
        <v>184</v>
      </c>
      <c r="AC34" s="76">
        <v>148.31909999999999</v>
      </c>
      <c r="AD34" s="77">
        <v>133.74809999999999</v>
      </c>
      <c r="AE34" s="78">
        <v>131.952</v>
      </c>
      <c r="AF34" s="76">
        <v>109.03579999999999</v>
      </c>
      <c r="AG34" s="77">
        <v>100.66240000000001</v>
      </c>
      <c r="AH34" s="78">
        <v>96.720470000000006</v>
      </c>
      <c r="AI34" s="76"/>
      <c r="AJ34" s="77"/>
      <c r="AK34" s="78"/>
      <c r="AL34" s="76">
        <v>102.1397</v>
      </c>
      <c r="AM34" s="77">
        <v>101.3407</v>
      </c>
      <c r="AN34" s="78">
        <v>100.4033</v>
      </c>
    </row>
    <row r="35" spans="1:40" x14ac:dyDescent="0.45">
      <c r="A35" s="4"/>
      <c r="B35" s="75" t="s">
        <v>185</v>
      </c>
      <c r="C35" s="110" t="s">
        <v>165</v>
      </c>
      <c r="D35" s="111" t="s">
        <v>166</v>
      </c>
      <c r="E35" s="112" t="s">
        <v>167</v>
      </c>
      <c r="F35" s="110" t="s">
        <v>168</v>
      </c>
      <c r="G35" s="111" t="s">
        <v>169</v>
      </c>
      <c r="H35" s="112" t="s">
        <v>170</v>
      </c>
      <c r="I35" s="110"/>
      <c r="J35" s="111"/>
      <c r="K35" s="112"/>
      <c r="L35" s="110" t="s">
        <v>171</v>
      </c>
      <c r="M35" s="111" t="s">
        <v>172</v>
      </c>
      <c r="N35" s="112" t="s">
        <v>173</v>
      </c>
      <c r="O35" s="28" t="s">
        <v>216</v>
      </c>
      <c r="P35" s="162" t="s">
        <v>223</v>
      </c>
      <c r="Q35" s="162"/>
      <c r="R35" s="162" t="s">
        <v>217</v>
      </c>
      <c r="S35" s="162"/>
      <c r="T35" s="162" t="s">
        <v>221</v>
      </c>
      <c r="U35" s="162"/>
      <c r="V35" s="162" t="s">
        <v>219</v>
      </c>
      <c r="W35" s="162"/>
      <c r="X35" s="162" t="s">
        <v>222</v>
      </c>
      <c r="Y35" s="163"/>
      <c r="Z35" s="16"/>
      <c r="AA35" s="4"/>
      <c r="AB35" s="75" t="s">
        <v>185</v>
      </c>
      <c r="AC35" s="76"/>
      <c r="AD35" s="77"/>
      <c r="AE35" s="78"/>
      <c r="AF35" s="76"/>
      <c r="AG35" s="77"/>
      <c r="AH35" s="78"/>
      <c r="AI35" s="76"/>
      <c r="AJ35" s="77"/>
      <c r="AK35" s="78"/>
      <c r="AL35" s="76"/>
      <c r="AM35" s="77"/>
      <c r="AN35" s="78"/>
    </row>
    <row r="36" spans="1:40" x14ac:dyDescent="0.45">
      <c r="A36" s="4"/>
      <c r="B36" s="75" t="s">
        <v>186</v>
      </c>
      <c r="C36" s="76">
        <v>13.38888</v>
      </c>
      <c r="D36" s="77">
        <v>13.094860000000001</v>
      </c>
      <c r="E36" s="78">
        <v>12.4102</v>
      </c>
      <c r="F36" s="76">
        <v>85.148769999999999</v>
      </c>
      <c r="G36" s="77">
        <v>83.758150000000001</v>
      </c>
      <c r="H36" s="78">
        <v>82.707480000000004</v>
      </c>
      <c r="I36" s="76"/>
      <c r="J36" s="77"/>
      <c r="K36" s="78"/>
      <c r="L36" s="76">
        <v>23.4496</v>
      </c>
      <c r="M36" s="77">
        <v>18.064699999999998</v>
      </c>
      <c r="N36" s="78">
        <v>15.189159999999999</v>
      </c>
      <c r="O36" s="28" t="s">
        <v>31</v>
      </c>
      <c r="P36" s="162">
        <v>101</v>
      </c>
      <c r="Q36" s="162"/>
      <c r="R36" s="162">
        <v>75</v>
      </c>
      <c r="S36" s="162"/>
      <c r="T36" s="162">
        <v>60</v>
      </c>
      <c r="U36" s="162"/>
      <c r="V36" s="162">
        <v>3</v>
      </c>
      <c r="W36" s="162"/>
      <c r="X36" s="162">
        <v>61</v>
      </c>
      <c r="Y36" s="163"/>
      <c r="Z36" s="16"/>
      <c r="AA36" s="4"/>
      <c r="AB36" s="75" t="s">
        <v>186</v>
      </c>
      <c r="AC36" s="76">
        <v>99.653480000000002</v>
      </c>
      <c r="AD36" s="77">
        <v>89.852189999999993</v>
      </c>
      <c r="AE36" s="78">
        <v>84.6524</v>
      </c>
      <c r="AF36" s="76">
        <v>65.408069999999995</v>
      </c>
      <c r="AG36" s="77">
        <v>55.75244</v>
      </c>
      <c r="AH36" s="78">
        <v>48.9527</v>
      </c>
      <c r="AI36" s="76"/>
      <c r="AJ36" s="77"/>
      <c r="AK36" s="78"/>
      <c r="AL36" s="76">
        <v>65.228399999999993</v>
      </c>
      <c r="AM36" s="77">
        <v>64.106009999999998</v>
      </c>
      <c r="AN36" s="78">
        <v>63.080599999999997</v>
      </c>
    </row>
    <row r="37" spans="1:40" x14ac:dyDescent="0.45">
      <c r="A37" s="4"/>
      <c r="B37" s="75" t="s">
        <v>187</v>
      </c>
      <c r="C37" s="76">
        <v>16.06418</v>
      </c>
      <c r="D37" s="77">
        <v>15.483169999999999</v>
      </c>
      <c r="E37" s="78">
        <v>16.219719999999999</v>
      </c>
      <c r="F37" s="76">
        <v>110.7984</v>
      </c>
      <c r="G37" s="77">
        <v>114.7811</v>
      </c>
      <c r="H37" s="78">
        <v>117.1563</v>
      </c>
      <c r="I37" s="76"/>
      <c r="J37" s="77"/>
      <c r="K37" s="78"/>
      <c r="L37" s="76">
        <v>27.15354</v>
      </c>
      <c r="M37" s="77">
        <v>26.7136</v>
      </c>
      <c r="N37" s="78">
        <v>23.933129999999998</v>
      </c>
      <c r="O37" s="28" t="s">
        <v>163</v>
      </c>
      <c r="P37" s="162">
        <v>17</v>
      </c>
      <c r="Q37" s="162"/>
      <c r="R37" s="162">
        <v>17</v>
      </c>
      <c r="S37" s="162"/>
      <c r="T37" s="162">
        <v>12</v>
      </c>
      <c r="U37" s="162"/>
      <c r="V37" s="162">
        <v>6</v>
      </c>
      <c r="W37" s="162"/>
      <c r="X37" s="162">
        <v>17</v>
      </c>
      <c r="Y37" s="163"/>
      <c r="Z37" s="16"/>
      <c r="AA37" s="4"/>
      <c r="AB37" s="75" t="s">
        <v>187</v>
      </c>
      <c r="AC37" s="76">
        <v>154.1063</v>
      </c>
      <c r="AD37" s="77">
        <v>148.24180000000001</v>
      </c>
      <c r="AE37" s="78">
        <v>148.23050000000001</v>
      </c>
      <c r="AF37" s="76">
        <v>105.7328</v>
      </c>
      <c r="AG37" s="77">
        <v>88.546480000000003</v>
      </c>
      <c r="AH37" s="78">
        <v>80.664379999999994</v>
      </c>
      <c r="AI37" s="76"/>
      <c r="AJ37" s="77"/>
      <c r="AK37" s="78"/>
      <c r="AL37" s="76">
        <v>106.7474</v>
      </c>
      <c r="AM37" s="77">
        <v>108.25409999999999</v>
      </c>
      <c r="AN37" s="78">
        <v>109.1253</v>
      </c>
    </row>
    <row r="38" spans="1:40" ht="14.65" thickBot="1" x14ac:dyDescent="0.5">
      <c r="A38" s="4"/>
      <c r="B38" s="75" t="s">
        <v>188</v>
      </c>
      <c r="C38" s="76">
        <v>28.801349999999999</v>
      </c>
      <c r="D38" s="77">
        <v>28.36309</v>
      </c>
      <c r="E38" s="78">
        <v>27.824909999999999</v>
      </c>
      <c r="F38" s="76">
        <v>135.5763</v>
      </c>
      <c r="G38" s="77">
        <v>131.6661</v>
      </c>
      <c r="H38" s="78">
        <v>127.05710000000001</v>
      </c>
      <c r="I38" s="76"/>
      <c r="J38" s="77"/>
      <c r="K38" s="78"/>
      <c r="L38" s="76">
        <v>34.980170000000001</v>
      </c>
      <c r="M38" s="77">
        <v>31.45974</v>
      </c>
      <c r="N38" s="78">
        <v>27.553380000000001</v>
      </c>
      <c r="O38" s="58" t="s">
        <v>218</v>
      </c>
      <c r="P38" s="161">
        <v>0</v>
      </c>
      <c r="Q38" s="161"/>
      <c r="R38" s="161">
        <v>0</v>
      </c>
      <c r="S38" s="161"/>
      <c r="T38" s="161">
        <v>0</v>
      </c>
      <c r="U38" s="161"/>
      <c r="V38" s="161">
        <v>0</v>
      </c>
      <c r="W38" s="161"/>
      <c r="X38" s="161">
        <v>0</v>
      </c>
      <c r="Y38" s="164"/>
      <c r="Z38" s="16"/>
      <c r="AA38" s="4"/>
      <c r="AB38" s="75" t="s">
        <v>188</v>
      </c>
      <c r="AC38" s="76">
        <v>289.2081</v>
      </c>
      <c r="AD38" s="77">
        <v>270.62909999999999</v>
      </c>
      <c r="AE38" s="78">
        <v>262.85550000000001</v>
      </c>
      <c r="AF38" s="76">
        <v>189.5763</v>
      </c>
      <c r="AG38" s="77">
        <v>167.77379999999999</v>
      </c>
      <c r="AH38" s="78">
        <v>158.5384</v>
      </c>
      <c r="AI38" s="76"/>
      <c r="AJ38" s="77"/>
      <c r="AK38" s="78"/>
      <c r="AL38" s="76">
        <v>166.41069999999999</v>
      </c>
      <c r="AM38" s="77">
        <v>164.1397</v>
      </c>
      <c r="AN38" s="78">
        <v>163.47559999999999</v>
      </c>
    </row>
    <row r="39" spans="1:40" x14ac:dyDescent="0.45">
      <c r="A39" s="4"/>
      <c r="B39" s="79" t="s">
        <v>189</v>
      </c>
      <c r="C39" s="76">
        <v>16.59609</v>
      </c>
      <c r="D39" s="77">
        <v>17.647179999999999</v>
      </c>
      <c r="E39" s="78">
        <v>18.28988</v>
      </c>
      <c r="F39" s="76">
        <v>109.97190000000001</v>
      </c>
      <c r="G39" s="77">
        <v>109.6831</v>
      </c>
      <c r="H39" s="78">
        <v>108.3976</v>
      </c>
      <c r="I39" s="76"/>
      <c r="J39" s="77"/>
      <c r="K39" s="78"/>
      <c r="L39" s="76">
        <v>25.906690000000001</v>
      </c>
      <c r="M39" s="77">
        <v>24.21668</v>
      </c>
      <c r="N39" s="78">
        <v>21.62501</v>
      </c>
      <c r="O39" s="17"/>
      <c r="P39" s="160"/>
      <c r="Q39" s="160"/>
      <c r="R39" s="162"/>
      <c r="S39" s="162"/>
      <c r="U39" s="16"/>
      <c r="W39" s="16"/>
      <c r="Y39" s="16"/>
      <c r="Z39" s="16"/>
      <c r="AA39" s="4"/>
      <c r="AB39" s="79" t="s">
        <v>189</v>
      </c>
      <c r="AC39" s="76">
        <v>177.2483</v>
      </c>
      <c r="AD39" s="77">
        <v>170.184</v>
      </c>
      <c r="AE39" s="78">
        <v>175.8253</v>
      </c>
      <c r="AF39" s="76">
        <v>145.10249999999999</v>
      </c>
      <c r="AG39" s="77">
        <v>131.71680000000001</v>
      </c>
      <c r="AH39" s="78">
        <v>126.84</v>
      </c>
      <c r="AI39" s="76"/>
      <c r="AJ39" s="77"/>
      <c r="AK39" s="78"/>
      <c r="AL39" s="76">
        <v>129.2329</v>
      </c>
      <c r="AM39" s="77">
        <v>128.21780000000001</v>
      </c>
      <c r="AN39" s="78">
        <v>127.2543</v>
      </c>
    </row>
    <row r="40" spans="1:40" x14ac:dyDescent="0.45">
      <c r="A40" s="4"/>
      <c r="B40" s="80" t="s">
        <v>190</v>
      </c>
      <c r="C40" s="76">
        <v>8.8582350000000005</v>
      </c>
      <c r="D40" s="77">
        <v>7.937335</v>
      </c>
      <c r="E40" s="78">
        <v>7.1701930000000003</v>
      </c>
      <c r="F40" s="76">
        <v>74.179460000000006</v>
      </c>
      <c r="G40" s="77">
        <v>80.412610000000001</v>
      </c>
      <c r="H40" s="78">
        <v>80.403049999999993</v>
      </c>
      <c r="I40" s="76">
        <v>93.17013</v>
      </c>
      <c r="J40" s="77">
        <v>89.704750000000004</v>
      </c>
      <c r="K40" s="78">
        <v>89.046379999999999</v>
      </c>
      <c r="L40" s="76">
        <v>9.8530449999999998</v>
      </c>
      <c r="M40" s="77">
        <v>7.3660699999999997</v>
      </c>
      <c r="N40" s="78">
        <v>7.2931889999999999</v>
      </c>
      <c r="O40" s="17"/>
      <c r="P40" s="162"/>
      <c r="Q40" s="162"/>
      <c r="R40" s="162"/>
      <c r="S40" s="162"/>
      <c r="U40" s="16"/>
      <c r="W40" s="16"/>
      <c r="Y40" s="16"/>
      <c r="Z40" s="16"/>
      <c r="AA40" s="4"/>
      <c r="AB40" s="80" t="s">
        <v>190</v>
      </c>
      <c r="AC40" s="76">
        <v>88.245829999999998</v>
      </c>
      <c r="AD40" s="77">
        <v>77.35821</v>
      </c>
      <c r="AE40" s="78">
        <v>61.841410000000003</v>
      </c>
      <c r="AF40" s="76">
        <v>43.330260000000003</v>
      </c>
      <c r="AG40" s="77">
        <v>27.737349999999999</v>
      </c>
      <c r="AH40" s="78">
        <v>26.52825</v>
      </c>
      <c r="AI40" s="76">
        <v>33.57338</v>
      </c>
      <c r="AJ40" s="77">
        <v>35.213009999999997</v>
      </c>
      <c r="AK40" s="78">
        <v>36.691220000000001</v>
      </c>
      <c r="AL40" s="76">
        <v>17.284459999999999</v>
      </c>
      <c r="AM40" s="77">
        <v>16.848549999999999</v>
      </c>
      <c r="AN40" s="78">
        <v>23.006969999999999</v>
      </c>
    </row>
    <row r="41" spans="1:40" x14ac:dyDescent="0.45">
      <c r="A41" s="4"/>
      <c r="B41" s="75" t="s">
        <v>191</v>
      </c>
      <c r="C41" s="76">
        <v>13.438079999999999</v>
      </c>
      <c r="D41" s="77">
        <v>12.6661</v>
      </c>
      <c r="E41" s="78">
        <v>11.742559999999999</v>
      </c>
      <c r="F41" s="76">
        <v>61.260590000000001</v>
      </c>
      <c r="G41" s="77">
        <v>69.407989999999998</v>
      </c>
      <c r="H41" s="78">
        <v>64.80565</v>
      </c>
      <c r="I41" s="76">
        <v>81.316519999999997</v>
      </c>
      <c r="J41" s="77">
        <v>80.267889999999994</v>
      </c>
      <c r="K41" s="78">
        <v>84.908019999999993</v>
      </c>
      <c r="L41" s="76">
        <v>23.03932</v>
      </c>
      <c r="M41" s="77">
        <v>17.27159</v>
      </c>
      <c r="N41" s="78">
        <v>16.569040000000001</v>
      </c>
      <c r="O41" s="17"/>
      <c r="P41" s="162"/>
      <c r="Q41" s="162"/>
      <c r="R41" s="162"/>
      <c r="S41" s="162"/>
      <c r="U41" s="16"/>
      <c r="W41" s="16"/>
      <c r="Y41" s="16"/>
      <c r="Z41" s="16"/>
      <c r="AA41" s="4"/>
      <c r="AB41" s="75" t="s">
        <v>191</v>
      </c>
      <c r="AC41" s="76">
        <v>124.759</v>
      </c>
      <c r="AD41" s="77">
        <v>110.3272</v>
      </c>
      <c r="AE41" s="78">
        <v>100.3229</v>
      </c>
      <c r="AF41" s="76">
        <v>47.01397</v>
      </c>
      <c r="AG41" s="77">
        <v>40.66198</v>
      </c>
      <c r="AH41" s="78">
        <v>42.17991</v>
      </c>
      <c r="AI41" s="76">
        <v>55.294939999999997</v>
      </c>
      <c r="AJ41" s="77">
        <v>52.015630000000002</v>
      </c>
      <c r="AK41" s="78">
        <v>50.513120000000001</v>
      </c>
      <c r="AL41" s="76">
        <v>30.880579999999998</v>
      </c>
      <c r="AM41" s="77">
        <v>31.138210000000001</v>
      </c>
      <c r="AN41" s="78">
        <v>34.763550000000002</v>
      </c>
    </row>
    <row r="42" spans="1:40" x14ac:dyDescent="0.45">
      <c r="A42" s="4"/>
      <c r="B42" s="75" t="s">
        <v>192</v>
      </c>
      <c r="C42" s="76">
        <v>13.991770000000001</v>
      </c>
      <c r="D42" s="77">
        <v>14.05714</v>
      </c>
      <c r="E42" s="78">
        <v>14.398630000000001</v>
      </c>
      <c r="F42" s="76">
        <v>87.238910000000004</v>
      </c>
      <c r="G42" s="77">
        <v>90.279830000000004</v>
      </c>
      <c r="H42" s="78">
        <v>91.671390000000002</v>
      </c>
      <c r="I42" s="76">
        <v>109.6284</v>
      </c>
      <c r="J42" s="77">
        <v>105.26439999999999</v>
      </c>
      <c r="K42" s="78">
        <v>103.5194</v>
      </c>
      <c r="L42" s="76">
        <v>17.980699999999999</v>
      </c>
      <c r="M42" s="77">
        <v>13.31484</v>
      </c>
      <c r="N42" s="78">
        <v>12.04128</v>
      </c>
      <c r="O42" s="17"/>
      <c r="P42" s="162"/>
      <c r="Q42" s="162"/>
      <c r="R42" s="162"/>
      <c r="S42" s="162"/>
      <c r="U42" s="16"/>
      <c r="W42" s="16"/>
      <c r="Y42" s="16"/>
      <c r="Z42" s="16"/>
      <c r="AA42" s="4"/>
      <c r="AB42" s="75" t="s">
        <v>192</v>
      </c>
      <c r="AC42" s="76">
        <v>155.27860000000001</v>
      </c>
      <c r="AD42" s="77">
        <v>149.7679</v>
      </c>
      <c r="AE42" s="78">
        <v>150.166</v>
      </c>
      <c r="AF42" s="76">
        <v>181.32730000000001</v>
      </c>
      <c r="AG42" s="77">
        <v>161.77510000000001</v>
      </c>
      <c r="AH42" s="78">
        <v>159.26329999999999</v>
      </c>
      <c r="AI42" s="76">
        <v>106.57859999999999</v>
      </c>
      <c r="AJ42" s="77">
        <v>79.315070000000006</v>
      </c>
      <c r="AK42" s="78">
        <v>67.221190000000007</v>
      </c>
      <c r="AL42" s="76">
        <v>28.905940000000001</v>
      </c>
      <c r="AM42" s="77">
        <v>29.887260000000001</v>
      </c>
      <c r="AN42" s="78">
        <v>33.266109999999998</v>
      </c>
    </row>
    <row r="43" spans="1:40" x14ac:dyDescent="0.45">
      <c r="A43" s="4"/>
      <c r="B43" s="75" t="s">
        <v>193</v>
      </c>
      <c r="C43" s="76">
        <v>20.328959999999999</v>
      </c>
      <c r="D43" s="77">
        <v>18.2637</v>
      </c>
      <c r="E43" s="78">
        <v>18.186440000000001</v>
      </c>
      <c r="F43" s="76">
        <v>80.449259999999995</v>
      </c>
      <c r="G43" s="77">
        <v>79.026399999999995</v>
      </c>
      <c r="H43" s="78">
        <v>75.513509999999997</v>
      </c>
      <c r="I43" s="76">
        <v>93.812989999999999</v>
      </c>
      <c r="J43" s="77">
        <v>93.208079999999995</v>
      </c>
      <c r="K43" s="78">
        <v>94.857420000000005</v>
      </c>
      <c r="L43" s="76">
        <v>23.321390000000001</v>
      </c>
      <c r="M43" s="77">
        <v>17.985520000000001</v>
      </c>
      <c r="N43" s="78">
        <v>17.274470000000001</v>
      </c>
      <c r="O43" s="17"/>
      <c r="P43" s="162"/>
      <c r="Q43" s="162"/>
      <c r="R43" s="162"/>
      <c r="S43" s="162"/>
      <c r="U43" s="16"/>
      <c r="W43" s="16"/>
      <c r="Y43" s="16"/>
      <c r="Z43" s="16"/>
      <c r="AA43" s="4"/>
      <c r="AB43" s="75" t="s">
        <v>193</v>
      </c>
      <c r="AC43" s="76">
        <v>210.7013</v>
      </c>
      <c r="AD43" s="77">
        <v>198.99799999999999</v>
      </c>
      <c r="AE43" s="78">
        <v>192.7063</v>
      </c>
      <c r="AF43" s="76">
        <v>115.4323</v>
      </c>
      <c r="AG43" s="77">
        <v>121.021</v>
      </c>
      <c r="AH43" s="78">
        <v>126.9379</v>
      </c>
      <c r="AI43" s="76">
        <v>102.2396</v>
      </c>
      <c r="AJ43" s="77">
        <v>78.655770000000004</v>
      </c>
      <c r="AK43" s="78">
        <v>69.139780000000002</v>
      </c>
      <c r="AL43" s="76">
        <v>50.860129999999998</v>
      </c>
      <c r="AM43" s="77">
        <v>45.99579</v>
      </c>
      <c r="AN43" s="78">
        <v>49.848309999999998</v>
      </c>
    </row>
    <row r="44" spans="1:40" x14ac:dyDescent="0.45">
      <c r="A44" s="4"/>
      <c r="B44" s="75" t="s">
        <v>194</v>
      </c>
      <c r="C44" s="76">
        <v>14.75944</v>
      </c>
      <c r="D44" s="77">
        <v>14.550179999999999</v>
      </c>
      <c r="E44" s="78">
        <v>15.044549999999999</v>
      </c>
      <c r="F44" s="76">
        <v>87.164869999999993</v>
      </c>
      <c r="G44" s="77">
        <v>91.259709999999998</v>
      </c>
      <c r="H44" s="78">
        <v>93.812399999999997</v>
      </c>
      <c r="I44" s="76">
        <v>108.5538</v>
      </c>
      <c r="J44" s="77">
        <v>104.2859</v>
      </c>
      <c r="K44" s="78">
        <v>108.9765</v>
      </c>
      <c r="L44" s="76">
        <v>31.357690000000002</v>
      </c>
      <c r="M44" s="77">
        <v>26.357199999999999</v>
      </c>
      <c r="N44" s="78">
        <v>24.48678</v>
      </c>
      <c r="O44" s="17"/>
      <c r="P44" s="162"/>
      <c r="Q44" s="162"/>
      <c r="R44" s="162"/>
      <c r="S44" s="162"/>
      <c r="AA44" s="4"/>
      <c r="AB44" s="75" t="s">
        <v>194</v>
      </c>
      <c r="AC44" s="76">
        <v>139.77189999999999</v>
      </c>
      <c r="AD44" s="77">
        <v>145.661</v>
      </c>
      <c r="AE44" s="78">
        <v>143.41290000000001</v>
      </c>
      <c r="AF44" s="76">
        <v>153.01050000000001</v>
      </c>
      <c r="AG44" s="77">
        <v>133.11080000000001</v>
      </c>
      <c r="AH44" s="78">
        <v>126.504</v>
      </c>
      <c r="AI44" s="76">
        <v>129.03389999999999</v>
      </c>
      <c r="AJ44" s="77">
        <v>92.580410000000001</v>
      </c>
      <c r="AK44" s="78">
        <v>78.693730000000002</v>
      </c>
      <c r="AL44" s="76">
        <v>32.424309999999998</v>
      </c>
      <c r="AM44" s="77">
        <v>36.656289999999998</v>
      </c>
      <c r="AN44" s="78">
        <v>40.972610000000003</v>
      </c>
    </row>
    <row r="45" spans="1:40" x14ac:dyDescent="0.45">
      <c r="A45" s="4"/>
      <c r="B45" s="79" t="s">
        <v>195</v>
      </c>
      <c r="C45" s="81">
        <v>7.2546340000000002</v>
      </c>
      <c r="D45" s="82">
        <v>6.8309499999999996</v>
      </c>
      <c r="E45" s="83">
        <v>6.7086980000000001</v>
      </c>
      <c r="F45" s="76">
        <v>34.973500000000001</v>
      </c>
      <c r="G45" s="77">
        <v>45.717779999999998</v>
      </c>
      <c r="H45" s="78">
        <v>49.279409999999999</v>
      </c>
      <c r="I45" s="76">
        <v>71.838009999999997</v>
      </c>
      <c r="J45" s="77">
        <v>71.627769999999998</v>
      </c>
      <c r="K45" s="78">
        <v>73.378320000000002</v>
      </c>
      <c r="L45" s="76">
        <v>17.88946</v>
      </c>
      <c r="M45" s="77">
        <v>13.248010000000001</v>
      </c>
      <c r="N45" s="78">
        <v>11.30688</v>
      </c>
      <c r="O45" s="17"/>
      <c r="P45" s="162"/>
      <c r="Q45" s="162"/>
      <c r="R45" s="162"/>
      <c r="S45" s="162"/>
      <c r="AA45" s="4"/>
      <c r="AB45" s="79" t="s">
        <v>195</v>
      </c>
      <c r="AC45" s="81">
        <v>77.907749999999993</v>
      </c>
      <c r="AD45" s="82">
        <v>73.762410000000003</v>
      </c>
      <c r="AE45" s="83">
        <v>72.923090000000002</v>
      </c>
      <c r="AF45" s="76">
        <v>49.924379999999999</v>
      </c>
      <c r="AG45" s="77">
        <v>41.14526</v>
      </c>
      <c r="AH45" s="78">
        <v>39.212629999999997</v>
      </c>
      <c r="AI45" s="76">
        <v>32.255899999999997</v>
      </c>
      <c r="AJ45" s="77">
        <v>27.84085</v>
      </c>
      <c r="AK45" s="78">
        <v>27.490860000000001</v>
      </c>
      <c r="AL45" s="76">
        <v>20.100059999999999</v>
      </c>
      <c r="AM45" s="77">
        <v>17.984729999999999</v>
      </c>
      <c r="AN45" s="78">
        <v>21.732119999999998</v>
      </c>
    </row>
    <row r="46" spans="1:40" x14ac:dyDescent="0.45">
      <c r="A46" s="4"/>
      <c r="B46" s="80" t="s">
        <v>196</v>
      </c>
      <c r="C46" s="81"/>
      <c r="D46" s="82"/>
      <c r="E46" s="83"/>
      <c r="F46" s="76">
        <v>59.14687</v>
      </c>
      <c r="G46" s="77">
        <v>59.895589999999999</v>
      </c>
      <c r="H46" s="78">
        <v>60.384390000000003</v>
      </c>
      <c r="I46" s="76">
        <v>86.226749999999996</v>
      </c>
      <c r="J46" s="77">
        <v>79.807299999999998</v>
      </c>
      <c r="K46" s="78">
        <v>78.488119999999995</v>
      </c>
      <c r="L46" s="76">
        <v>40.586750000000002</v>
      </c>
      <c r="M46" s="77">
        <v>29.190850000000001</v>
      </c>
      <c r="N46" s="78">
        <v>26.565709999999999</v>
      </c>
      <c r="O46" s="17"/>
      <c r="P46" s="162"/>
      <c r="Q46" s="162"/>
      <c r="R46" s="162"/>
      <c r="S46" s="162"/>
      <c r="AA46" s="4"/>
      <c r="AB46" s="80" t="s">
        <v>196</v>
      </c>
      <c r="AC46" s="81"/>
      <c r="AD46" s="82"/>
      <c r="AE46" s="83"/>
      <c r="AF46" s="76">
        <v>53.054409999999997</v>
      </c>
      <c r="AG46" s="77">
        <v>61.19408</v>
      </c>
      <c r="AH46" s="78">
        <v>58.708739999999999</v>
      </c>
      <c r="AI46" s="76">
        <v>51.280810000000002</v>
      </c>
      <c r="AJ46" s="77">
        <v>43.419939999999997</v>
      </c>
      <c r="AK46" s="78">
        <v>24.057259999999999</v>
      </c>
      <c r="AL46" s="76">
        <v>28.506129999999999</v>
      </c>
      <c r="AM46" s="77">
        <v>25.529250000000001</v>
      </c>
      <c r="AN46" s="78">
        <v>24.12762</v>
      </c>
    </row>
    <row r="47" spans="1:40" x14ac:dyDescent="0.45">
      <c r="A47" s="4"/>
      <c r="B47" s="75" t="s">
        <v>197</v>
      </c>
      <c r="C47" s="81"/>
      <c r="D47" s="82"/>
      <c r="E47" s="83"/>
      <c r="F47" s="76">
        <v>72.953630000000004</v>
      </c>
      <c r="G47" s="77">
        <v>71.540989999999994</v>
      </c>
      <c r="H47" s="78">
        <v>67.248660000000001</v>
      </c>
      <c r="I47" s="76">
        <v>88.679150000000007</v>
      </c>
      <c r="J47" s="77">
        <v>84.016530000000003</v>
      </c>
      <c r="K47" s="78">
        <v>90.274680000000004</v>
      </c>
      <c r="L47" s="76">
        <v>44.45908</v>
      </c>
      <c r="M47" s="77">
        <v>34.162979999999997</v>
      </c>
      <c r="N47" s="78">
        <v>29.623999999999999</v>
      </c>
      <c r="O47" s="17"/>
      <c r="P47" s="162"/>
      <c r="Q47" s="162"/>
      <c r="R47" s="162"/>
      <c r="S47" s="162"/>
      <c r="AA47" s="4"/>
      <c r="AB47" s="75" t="s">
        <v>197</v>
      </c>
      <c r="AC47" s="81"/>
      <c r="AD47" s="82"/>
      <c r="AE47" s="83"/>
      <c r="AF47" s="76">
        <v>60.399639999999998</v>
      </c>
      <c r="AG47" s="77">
        <v>60.903060000000004</v>
      </c>
      <c r="AH47" s="78">
        <v>62.657490000000003</v>
      </c>
      <c r="AI47" s="76">
        <v>56.183019999999999</v>
      </c>
      <c r="AJ47" s="77">
        <v>39.394089999999998</v>
      </c>
      <c r="AK47" s="78">
        <v>30.174330000000001</v>
      </c>
      <c r="AL47" s="76">
        <v>28.10453</v>
      </c>
      <c r="AM47" s="77">
        <v>25.879049999999999</v>
      </c>
      <c r="AN47" s="78">
        <v>23.691990000000001</v>
      </c>
    </row>
    <row r="48" spans="1:40" x14ac:dyDescent="0.45">
      <c r="A48" s="4"/>
      <c r="B48" s="75" t="s">
        <v>198</v>
      </c>
      <c r="C48" s="81"/>
      <c r="D48" s="82"/>
      <c r="E48" s="83"/>
      <c r="F48" s="76">
        <v>45.24438</v>
      </c>
      <c r="G48" s="77">
        <v>48.468580000000003</v>
      </c>
      <c r="H48" s="78">
        <v>44.910139999999998</v>
      </c>
      <c r="I48" s="76">
        <v>57.621789999999997</v>
      </c>
      <c r="J48" s="77">
        <v>58.830379999999998</v>
      </c>
      <c r="K48" s="78">
        <v>61.072589999999998</v>
      </c>
      <c r="L48" s="76">
        <v>36.223840000000003</v>
      </c>
      <c r="M48" s="77">
        <v>27.570049999999998</v>
      </c>
      <c r="N48" s="78">
        <v>24.123660000000001</v>
      </c>
      <c r="O48"/>
      <c r="AA48" s="4"/>
      <c r="AB48" s="75" t="s">
        <v>198</v>
      </c>
      <c r="AC48" s="81"/>
      <c r="AD48" s="82"/>
      <c r="AE48" s="83"/>
      <c r="AF48" s="76">
        <v>10.533200000000001</v>
      </c>
      <c r="AG48" s="77">
        <v>14.256539999999999</v>
      </c>
      <c r="AH48" s="78">
        <v>14.073930000000001</v>
      </c>
      <c r="AI48" s="76">
        <v>15.29524</v>
      </c>
      <c r="AJ48" s="77">
        <v>13.015499999999999</v>
      </c>
      <c r="AK48" s="78">
        <v>10.856579999999999</v>
      </c>
      <c r="AL48" s="76">
        <v>10.824630000000001</v>
      </c>
      <c r="AM48" s="77">
        <v>11.42432</v>
      </c>
      <c r="AN48" s="78">
        <v>10.292920000000001</v>
      </c>
    </row>
    <row r="49" spans="1:76" x14ac:dyDescent="0.45">
      <c r="A49" s="4"/>
      <c r="B49" s="75" t="s">
        <v>199</v>
      </c>
      <c r="C49" s="81"/>
      <c r="D49" s="82"/>
      <c r="E49" s="83"/>
      <c r="F49" s="76">
        <v>64.153409999999994</v>
      </c>
      <c r="G49" s="77">
        <v>67.143100000000004</v>
      </c>
      <c r="H49" s="78">
        <v>65.334860000000006</v>
      </c>
      <c r="I49" s="76">
        <v>82.533699999999996</v>
      </c>
      <c r="J49" s="77">
        <v>79.66</v>
      </c>
      <c r="K49" s="78">
        <v>82.969679999999997</v>
      </c>
      <c r="L49" s="76">
        <v>41.72889</v>
      </c>
      <c r="M49" s="77">
        <v>29.328489999999999</v>
      </c>
      <c r="N49" s="78">
        <v>28.137039999999999</v>
      </c>
      <c r="O49"/>
      <c r="AA49" s="4"/>
      <c r="AB49" s="75" t="s">
        <v>199</v>
      </c>
      <c r="AC49" s="81"/>
      <c r="AD49" s="82"/>
      <c r="AE49" s="83"/>
      <c r="AF49" s="76">
        <v>76.227930000000001</v>
      </c>
      <c r="AG49" s="77">
        <v>83.507819999999995</v>
      </c>
      <c r="AH49" s="78">
        <v>87.627139999999997</v>
      </c>
      <c r="AI49" s="76">
        <v>67.952669999999998</v>
      </c>
      <c r="AJ49" s="77">
        <v>52.49868</v>
      </c>
      <c r="AK49" s="78">
        <v>41.301780000000001</v>
      </c>
      <c r="AL49" s="76">
        <v>41.254170000000002</v>
      </c>
      <c r="AM49" s="77">
        <v>36.966749999999998</v>
      </c>
      <c r="AN49" s="78">
        <v>35.168759999999999</v>
      </c>
    </row>
    <row r="50" spans="1:76" x14ac:dyDescent="0.45">
      <c r="A50" s="4"/>
      <c r="B50" s="75" t="s">
        <v>200</v>
      </c>
      <c r="C50" s="81"/>
      <c r="D50" s="82"/>
      <c r="E50" s="83"/>
      <c r="F50" s="76">
        <v>66.895690000000002</v>
      </c>
      <c r="G50" s="77">
        <v>67.945149999999998</v>
      </c>
      <c r="H50" s="78">
        <v>65.968869999999995</v>
      </c>
      <c r="I50" s="76">
        <v>88.060959999999994</v>
      </c>
      <c r="J50" s="77">
        <v>86.496759999999995</v>
      </c>
      <c r="K50" s="78">
        <v>91.509140000000002</v>
      </c>
      <c r="L50" s="76">
        <v>51.647979999999997</v>
      </c>
      <c r="M50" s="77">
        <v>39.169280000000001</v>
      </c>
      <c r="N50" s="78">
        <v>33.798540000000003</v>
      </c>
      <c r="O50"/>
      <c r="AA50" s="4"/>
      <c r="AB50" s="75" t="s">
        <v>200</v>
      </c>
      <c r="AC50" s="81"/>
      <c r="AD50" s="82"/>
      <c r="AE50" s="83"/>
      <c r="AF50" s="76">
        <v>88.363699999999994</v>
      </c>
      <c r="AG50" s="77">
        <v>87.762150000000005</v>
      </c>
      <c r="AH50" s="78">
        <v>92.732969999999995</v>
      </c>
      <c r="AI50" s="76">
        <v>36.599130000000002</v>
      </c>
      <c r="AJ50" s="77">
        <v>39.830750000000002</v>
      </c>
      <c r="AK50" s="78">
        <v>25.661670000000001</v>
      </c>
      <c r="AL50" s="76">
        <v>32.342260000000003</v>
      </c>
      <c r="AM50" s="77">
        <v>32.888660000000002</v>
      </c>
      <c r="AN50" s="78">
        <v>30.592320000000001</v>
      </c>
    </row>
    <row r="51" spans="1:76" ht="14.65" thickBot="1" x14ac:dyDescent="0.5">
      <c r="A51" s="4"/>
      <c r="B51" s="84" t="s">
        <v>201</v>
      </c>
      <c r="C51" s="85"/>
      <c r="D51" s="86"/>
      <c r="E51" s="87"/>
      <c r="F51" s="88">
        <v>80.160730000000001</v>
      </c>
      <c r="G51" s="89">
        <v>78.425269999999998</v>
      </c>
      <c r="H51" s="90">
        <v>73.500100000000003</v>
      </c>
      <c r="I51" s="88">
        <v>88.804599999999994</v>
      </c>
      <c r="J51" s="89">
        <v>87.222880000000004</v>
      </c>
      <c r="K51" s="90">
        <v>89.254189999999994</v>
      </c>
      <c r="L51" s="88">
        <v>43.080030000000001</v>
      </c>
      <c r="M51" s="89">
        <v>34.96546</v>
      </c>
      <c r="N51" s="90">
        <v>31.39142</v>
      </c>
      <c r="O51"/>
      <c r="AA51" s="4"/>
      <c r="AB51" s="84" t="s">
        <v>201</v>
      </c>
      <c r="AC51" s="85"/>
      <c r="AD51" s="86"/>
      <c r="AE51" s="87"/>
      <c r="AF51" s="88">
        <v>68.03192</v>
      </c>
      <c r="AG51" s="89">
        <v>80.407880000000006</v>
      </c>
      <c r="AH51" s="90">
        <v>71.466719999999995</v>
      </c>
      <c r="AI51" s="88">
        <v>52.760269999999998</v>
      </c>
      <c r="AJ51" s="89">
        <v>46.789319999999996</v>
      </c>
      <c r="AK51" s="90">
        <v>37.220529999999997</v>
      </c>
      <c r="AL51" s="88">
        <v>32.434249999999999</v>
      </c>
      <c r="AM51" s="89">
        <v>32.94144</v>
      </c>
      <c r="AN51" s="90">
        <v>30.518350000000002</v>
      </c>
    </row>
    <row r="53" spans="1:76" ht="14.25" customHeight="1" x14ac:dyDescent="0.45">
      <c r="C53" s="41" t="s">
        <v>67</v>
      </c>
      <c r="D53" s="168" t="s">
        <v>175</v>
      </c>
      <c r="E53" s="168"/>
      <c r="F53" s="168"/>
      <c r="G53" s="168"/>
      <c r="H53" s="168"/>
      <c r="I53" s="168"/>
      <c r="J53" s="168"/>
      <c r="K53" s="168"/>
      <c r="L53" s="168"/>
      <c r="M53" s="168"/>
      <c r="N53" s="168"/>
    </row>
    <row r="54" spans="1:76" x14ac:dyDescent="0.45"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</row>
    <row r="55" spans="1:76" x14ac:dyDescent="0.45">
      <c r="C55" s="167" t="s">
        <v>206</v>
      </c>
      <c r="D55" s="167"/>
      <c r="E55" s="167"/>
      <c r="F55" s="167"/>
      <c r="G55" s="167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</row>
    <row r="56" spans="1:76" x14ac:dyDescent="0.45">
      <c r="C56" s="40" t="s">
        <v>207</v>
      </c>
      <c r="D56" s="40"/>
      <c r="E56" s="40"/>
      <c r="F56" s="40"/>
      <c r="G56" s="40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</row>
    <row r="57" spans="1:76" x14ac:dyDescent="0.45"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</row>
    <row r="58" spans="1:76" x14ac:dyDescent="0.45"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</row>
    <row r="59" spans="1:76" x14ac:dyDescent="0.45"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</row>
    <row r="60" spans="1:76" x14ac:dyDescent="0.45"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</row>
    <row r="61" spans="1:76" x14ac:dyDescent="0.45"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</row>
    <row r="62" spans="1:76" x14ac:dyDescent="0.45"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</row>
    <row r="63" spans="1:76" x14ac:dyDescent="0.45"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</row>
    <row r="64" spans="1:76" x14ac:dyDescent="0.45"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</row>
    <row r="65" spans="41:76" x14ac:dyDescent="0.45"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</row>
    <row r="66" spans="41:76" x14ac:dyDescent="0.45"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</row>
    <row r="67" spans="41:76" x14ac:dyDescent="0.45"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</row>
    <row r="68" spans="41:76" x14ac:dyDescent="0.45"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</row>
    <row r="69" spans="41:76" x14ac:dyDescent="0.45"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</row>
    <row r="70" spans="41:76" x14ac:dyDescent="0.45"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</row>
    <row r="71" spans="41:76" x14ac:dyDescent="0.45"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</row>
    <row r="72" spans="41:76" ht="14.25" customHeight="1" x14ac:dyDescent="0.45"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</row>
    <row r="73" spans="41:76" x14ac:dyDescent="0.45"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</row>
    <row r="74" spans="41:76" x14ac:dyDescent="0.45"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</row>
    <row r="75" spans="41:76" x14ac:dyDescent="0.45"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</row>
    <row r="76" spans="41:76" x14ac:dyDescent="0.45"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</row>
    <row r="77" spans="41:76" x14ac:dyDescent="0.45"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</row>
    <row r="78" spans="41:76" x14ac:dyDescent="0.45"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</row>
    <row r="79" spans="41:76" x14ac:dyDescent="0.45"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</row>
    <row r="80" spans="41:76" x14ac:dyDescent="0.45"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</row>
    <row r="81" spans="41:76" x14ac:dyDescent="0.45"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</row>
    <row r="82" spans="41:76" x14ac:dyDescent="0.45"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</row>
    <row r="83" spans="41:76" x14ac:dyDescent="0.45"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</row>
    <row r="84" spans="41:76" x14ac:dyDescent="0.45"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</row>
    <row r="85" spans="41:76" x14ac:dyDescent="0.45"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</row>
    <row r="86" spans="41:76" x14ac:dyDescent="0.45"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</row>
    <row r="87" spans="41:76" x14ac:dyDescent="0.45"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</row>
    <row r="88" spans="41:76" x14ac:dyDescent="0.45"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</row>
    <row r="89" spans="41:76" x14ac:dyDescent="0.45"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</row>
    <row r="90" spans="41:76" x14ac:dyDescent="0.45"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</row>
    <row r="91" spans="41:76" x14ac:dyDescent="0.45"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</row>
    <row r="92" spans="41:76" x14ac:dyDescent="0.45"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</row>
    <row r="93" spans="41:76" x14ac:dyDescent="0.45"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</row>
    <row r="94" spans="41:76" x14ac:dyDescent="0.45"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</row>
    <row r="95" spans="41:76" x14ac:dyDescent="0.45"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</row>
    <row r="96" spans="41:76" ht="14.25" customHeight="1" x14ac:dyDescent="0.45"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</row>
    <row r="97" spans="41:76" x14ac:dyDescent="0.45"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</row>
    <row r="98" spans="41:76" x14ac:dyDescent="0.45"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</row>
    <row r="99" spans="41:76" x14ac:dyDescent="0.45"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</row>
    <row r="100" spans="41:76" x14ac:dyDescent="0.45"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</row>
    <row r="101" spans="41:76" x14ac:dyDescent="0.45"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</row>
    <row r="102" spans="41:76" x14ac:dyDescent="0.45"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</row>
    <row r="103" spans="41:76" x14ac:dyDescent="0.45"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</row>
    <row r="104" spans="41:76" x14ac:dyDescent="0.45"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</row>
    <row r="105" spans="41:76" x14ac:dyDescent="0.45"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</row>
    <row r="106" spans="41:76" x14ac:dyDescent="0.45"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</row>
    <row r="107" spans="41:76" x14ac:dyDescent="0.45"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</row>
    <row r="108" spans="41:76" x14ac:dyDescent="0.45"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</row>
    <row r="109" spans="41:76" x14ac:dyDescent="0.45"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</row>
    <row r="110" spans="41:76" x14ac:dyDescent="0.45"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</row>
    <row r="111" spans="41:76" x14ac:dyDescent="0.45"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</row>
    <row r="112" spans="41:76" x14ac:dyDescent="0.45"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</row>
    <row r="113" spans="41:76" x14ac:dyDescent="0.45"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</row>
    <row r="114" spans="41:76" x14ac:dyDescent="0.45"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</row>
    <row r="115" spans="41:76" x14ac:dyDescent="0.45"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</row>
    <row r="116" spans="41:76" x14ac:dyDescent="0.45"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</row>
    <row r="117" spans="41:76" x14ac:dyDescent="0.45"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</row>
    <row r="118" spans="41:76" x14ac:dyDescent="0.45"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</row>
    <row r="119" spans="41:76" x14ac:dyDescent="0.45"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</row>
    <row r="120" spans="41:76" x14ac:dyDescent="0.45"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</row>
    <row r="121" spans="41:76" x14ac:dyDescent="0.45"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</row>
    <row r="122" spans="41:76" x14ac:dyDescent="0.45"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</row>
    <row r="123" spans="41:76" x14ac:dyDescent="0.45"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</row>
    <row r="124" spans="41:76" x14ac:dyDescent="0.45"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</row>
    <row r="125" spans="41:76" x14ac:dyDescent="0.45"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</row>
    <row r="126" spans="41:76" x14ac:dyDescent="0.45"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</row>
    <row r="127" spans="41:76" x14ac:dyDescent="0.45"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</row>
    <row r="128" spans="41:76" x14ac:dyDescent="0.45"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</row>
    <row r="129" spans="41:76" x14ac:dyDescent="0.45"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</row>
    <row r="130" spans="41:76" x14ac:dyDescent="0.45"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</row>
    <row r="131" spans="41:76" x14ac:dyDescent="0.45"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</row>
    <row r="132" spans="41:76" x14ac:dyDescent="0.45"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</row>
    <row r="133" spans="41:76" x14ac:dyDescent="0.45"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</row>
    <row r="134" spans="41:76" x14ac:dyDescent="0.45"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</row>
    <row r="135" spans="41:76" x14ac:dyDescent="0.45"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</row>
    <row r="136" spans="41:76" x14ac:dyDescent="0.45"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</row>
    <row r="137" spans="41:76" x14ac:dyDescent="0.45"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</row>
    <row r="138" spans="41:76" x14ac:dyDescent="0.45"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</row>
    <row r="139" spans="41:76" x14ac:dyDescent="0.45"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</row>
    <row r="140" spans="41:76" x14ac:dyDescent="0.45"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</row>
    <row r="141" spans="41:76" x14ac:dyDescent="0.45"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</row>
    <row r="142" spans="41:76" x14ac:dyDescent="0.45"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</row>
    <row r="143" spans="41:76" x14ac:dyDescent="0.45"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</row>
    <row r="144" spans="41:76" x14ac:dyDescent="0.45"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</row>
    <row r="145" spans="41:76" x14ac:dyDescent="0.45"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</row>
    <row r="146" spans="41:76" x14ac:dyDescent="0.45"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</row>
    <row r="147" spans="41:76" x14ac:dyDescent="0.45"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</row>
    <row r="148" spans="41:76" x14ac:dyDescent="0.45"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</row>
    <row r="149" spans="41:76" x14ac:dyDescent="0.45"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</row>
    <row r="150" spans="41:76" x14ac:dyDescent="0.45"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</row>
    <row r="151" spans="41:76" x14ac:dyDescent="0.45"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</row>
    <row r="152" spans="41:76" x14ac:dyDescent="0.45"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</row>
    <row r="153" spans="41:76" x14ac:dyDescent="0.45"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</row>
    <row r="154" spans="41:76" x14ac:dyDescent="0.45"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</row>
    <row r="155" spans="41:76" x14ac:dyDescent="0.45"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</row>
    <row r="156" spans="41:76" x14ac:dyDescent="0.45"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</row>
    <row r="157" spans="41:76" x14ac:dyDescent="0.45"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</row>
    <row r="158" spans="41:76" x14ac:dyDescent="0.45"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</row>
    <row r="159" spans="41:76" x14ac:dyDescent="0.45"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</row>
    <row r="160" spans="41:76" x14ac:dyDescent="0.45"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</row>
    <row r="161" spans="41:76" x14ac:dyDescent="0.45"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</row>
    <row r="162" spans="41:76" x14ac:dyDescent="0.45"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</row>
    <row r="163" spans="41:76" x14ac:dyDescent="0.45"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</row>
    <row r="164" spans="41:76" x14ac:dyDescent="0.45"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</row>
    <row r="165" spans="41:76" x14ac:dyDescent="0.45"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</row>
    <row r="166" spans="41:76" x14ac:dyDescent="0.45"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</row>
    <row r="167" spans="41:76" x14ac:dyDescent="0.45"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</row>
    <row r="168" spans="41:76" x14ac:dyDescent="0.45"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</row>
    <row r="169" spans="41:76" x14ac:dyDescent="0.45"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</row>
    <row r="170" spans="41:76" x14ac:dyDescent="0.45"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</row>
    <row r="171" spans="41:76" x14ac:dyDescent="0.45"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</row>
    <row r="172" spans="41:76" x14ac:dyDescent="0.45"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</row>
    <row r="173" spans="41:76" x14ac:dyDescent="0.45"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</row>
    <row r="174" spans="41:76" x14ac:dyDescent="0.45"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</row>
    <row r="175" spans="41:76" x14ac:dyDescent="0.45"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</row>
    <row r="176" spans="41:76" x14ac:dyDescent="0.45"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</row>
    <row r="177" spans="41:76" x14ac:dyDescent="0.45"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</row>
    <row r="178" spans="41:76" x14ac:dyDescent="0.45"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</row>
    <row r="179" spans="41:76" x14ac:dyDescent="0.45"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</row>
    <row r="180" spans="41:76" x14ac:dyDescent="0.45"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</row>
    <row r="181" spans="41:76" x14ac:dyDescent="0.45"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</row>
    <row r="182" spans="41:76" x14ac:dyDescent="0.45"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</row>
    <row r="183" spans="41:76" x14ac:dyDescent="0.45"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</row>
    <row r="184" spans="41:76" x14ac:dyDescent="0.45"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</row>
    <row r="185" spans="41:76" x14ac:dyDescent="0.45"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</row>
    <row r="186" spans="41:76" x14ac:dyDescent="0.45"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</row>
    <row r="187" spans="41:76" x14ac:dyDescent="0.45"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</row>
    <row r="188" spans="41:76" x14ac:dyDescent="0.45"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</row>
    <row r="189" spans="41:76" x14ac:dyDescent="0.45"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</row>
    <row r="190" spans="41:76" x14ac:dyDescent="0.45"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</row>
    <row r="191" spans="41:76" x14ac:dyDescent="0.45"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</row>
    <row r="192" spans="41:76" x14ac:dyDescent="0.45"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</row>
    <row r="193" spans="41:76" x14ac:dyDescent="0.45"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</row>
    <row r="194" spans="41:76" x14ac:dyDescent="0.45"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</row>
    <row r="195" spans="41:76" x14ac:dyDescent="0.45"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</row>
    <row r="196" spans="41:76" x14ac:dyDescent="0.45"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</row>
    <row r="197" spans="41:76" x14ac:dyDescent="0.45"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</row>
    <row r="198" spans="41:76" x14ac:dyDescent="0.45"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</row>
    <row r="199" spans="41:76" x14ac:dyDescent="0.45"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</row>
    <row r="200" spans="41:76" x14ac:dyDescent="0.45"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</row>
    <row r="201" spans="41:76" x14ac:dyDescent="0.45"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</row>
    <row r="202" spans="41:76" x14ac:dyDescent="0.45"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</row>
    <row r="203" spans="41:76" x14ac:dyDescent="0.45"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</row>
    <row r="204" spans="41:76" x14ac:dyDescent="0.45"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</row>
    <row r="205" spans="41:76" x14ac:dyDescent="0.45"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</row>
    <row r="206" spans="41:76" x14ac:dyDescent="0.45"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</row>
    <row r="207" spans="41:76" x14ac:dyDescent="0.45"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</row>
    <row r="208" spans="41:76" x14ac:dyDescent="0.45"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</row>
    <row r="209" spans="41:76" x14ac:dyDescent="0.45"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</row>
    <row r="210" spans="41:76" x14ac:dyDescent="0.45"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</row>
    <row r="211" spans="41:76" x14ac:dyDescent="0.45"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</row>
    <row r="212" spans="41:76" x14ac:dyDescent="0.45"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</row>
    <row r="213" spans="41:76" x14ac:dyDescent="0.45"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</row>
    <row r="214" spans="41:76" x14ac:dyDescent="0.45"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</row>
    <row r="215" spans="41:76" x14ac:dyDescent="0.45"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</row>
    <row r="216" spans="41:76" x14ac:dyDescent="0.45"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</row>
    <row r="217" spans="41:76" x14ac:dyDescent="0.45"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</row>
    <row r="218" spans="41:76" x14ac:dyDescent="0.45"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</row>
    <row r="219" spans="41:76" x14ac:dyDescent="0.45"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</row>
    <row r="220" spans="41:76" x14ac:dyDescent="0.45"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</row>
    <row r="221" spans="41:76" x14ac:dyDescent="0.45"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</row>
    <row r="222" spans="41:76" x14ac:dyDescent="0.45"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</row>
    <row r="223" spans="41:76" x14ac:dyDescent="0.45"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</row>
    <row r="224" spans="41:76" x14ac:dyDescent="0.45"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</row>
    <row r="225" spans="41:76" x14ac:dyDescent="0.45"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</row>
    <row r="226" spans="41:76" x14ac:dyDescent="0.45"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</row>
    <row r="227" spans="41:76" x14ac:dyDescent="0.45"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</row>
    <row r="228" spans="41:76" x14ac:dyDescent="0.45"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</row>
    <row r="229" spans="41:76" x14ac:dyDescent="0.45"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</row>
    <row r="230" spans="41:76" x14ac:dyDescent="0.45"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</row>
    <row r="231" spans="41:76" x14ac:dyDescent="0.45"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</row>
    <row r="232" spans="41:76" x14ac:dyDescent="0.45"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</row>
    <row r="233" spans="41:76" x14ac:dyDescent="0.45"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</row>
    <row r="234" spans="41:76" x14ac:dyDescent="0.45"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</row>
    <row r="235" spans="41:76" x14ac:dyDescent="0.45"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</row>
    <row r="236" spans="41:76" x14ac:dyDescent="0.45"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</row>
    <row r="237" spans="41:76" x14ac:dyDescent="0.45"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</row>
    <row r="238" spans="41:76" x14ac:dyDescent="0.45"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</row>
    <row r="239" spans="41:76" x14ac:dyDescent="0.45"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</row>
    <row r="240" spans="41:76" x14ac:dyDescent="0.45"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</row>
    <row r="241" spans="41:76" x14ac:dyDescent="0.45"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</row>
    <row r="242" spans="41:76" x14ac:dyDescent="0.45"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</row>
    <row r="243" spans="41:76" x14ac:dyDescent="0.45"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</row>
    <row r="244" spans="41:76" x14ac:dyDescent="0.45"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</row>
    <row r="245" spans="41:76" x14ac:dyDescent="0.45"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</row>
    <row r="246" spans="41:76" x14ac:dyDescent="0.45"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</row>
    <row r="247" spans="41:76" x14ac:dyDescent="0.45"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</row>
    <row r="248" spans="41:76" x14ac:dyDescent="0.45"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</row>
    <row r="249" spans="41:76" x14ac:dyDescent="0.45"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</row>
    <row r="250" spans="41:76" x14ac:dyDescent="0.45"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</row>
    <row r="251" spans="41:76" x14ac:dyDescent="0.45"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</row>
    <row r="252" spans="41:76" x14ac:dyDescent="0.45"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</row>
    <row r="253" spans="41:76" x14ac:dyDescent="0.45"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</row>
    <row r="254" spans="41:76" x14ac:dyDescent="0.45"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</row>
    <row r="255" spans="41:76" x14ac:dyDescent="0.45"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</row>
    <row r="256" spans="41:76" x14ac:dyDescent="0.45"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</row>
    <row r="257" spans="41:76" x14ac:dyDescent="0.45"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</row>
    <row r="258" spans="41:76" x14ac:dyDescent="0.45"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</row>
    <row r="259" spans="41:76" x14ac:dyDescent="0.45"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</row>
    <row r="260" spans="41:76" x14ac:dyDescent="0.45"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</row>
    <row r="261" spans="41:76" x14ac:dyDescent="0.45"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</row>
    <row r="262" spans="41:76" x14ac:dyDescent="0.45"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</row>
    <row r="263" spans="41:76" x14ac:dyDescent="0.45"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</row>
    <row r="264" spans="41:76" x14ac:dyDescent="0.45"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</row>
    <row r="265" spans="41:76" x14ac:dyDescent="0.45"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</row>
    <row r="266" spans="41:76" x14ac:dyDescent="0.45"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</row>
    <row r="267" spans="41:76" x14ac:dyDescent="0.45"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</row>
    <row r="268" spans="41:76" x14ac:dyDescent="0.45"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</row>
    <row r="269" spans="41:76" x14ac:dyDescent="0.45"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</row>
    <row r="270" spans="41:76" x14ac:dyDescent="0.45"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</row>
    <row r="271" spans="41:76" x14ac:dyDescent="0.45"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</row>
    <row r="272" spans="41:76" x14ac:dyDescent="0.45"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</row>
    <row r="273" spans="41:76" x14ac:dyDescent="0.45"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</row>
    <row r="274" spans="41:76" x14ac:dyDescent="0.45"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</row>
    <row r="275" spans="41:76" x14ac:dyDescent="0.45"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</row>
    <row r="276" spans="41:76" x14ac:dyDescent="0.45"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</row>
    <row r="277" spans="41:76" x14ac:dyDescent="0.45"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</row>
    <row r="278" spans="41:76" x14ac:dyDescent="0.45"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</row>
    <row r="279" spans="41:76" x14ac:dyDescent="0.45"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</row>
    <row r="280" spans="41:76" x14ac:dyDescent="0.45"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</row>
    <row r="281" spans="41:76" x14ac:dyDescent="0.45"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</row>
    <row r="282" spans="41:76" x14ac:dyDescent="0.45"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</row>
    <row r="283" spans="41:76" x14ac:dyDescent="0.45"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</row>
    <row r="284" spans="41:76" x14ac:dyDescent="0.45"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</row>
    <row r="285" spans="41:76" x14ac:dyDescent="0.45"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</row>
    <row r="286" spans="41:76" x14ac:dyDescent="0.45"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</row>
    <row r="287" spans="41:76" x14ac:dyDescent="0.45"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</row>
    <row r="288" spans="41:76" x14ac:dyDescent="0.45"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</row>
    <row r="289" spans="41:76" x14ac:dyDescent="0.45"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</row>
    <row r="290" spans="41:76" x14ac:dyDescent="0.45"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</row>
    <row r="291" spans="41:76" x14ac:dyDescent="0.45"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</row>
    <row r="292" spans="41:76" x14ac:dyDescent="0.45"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</row>
    <row r="293" spans="41:76" x14ac:dyDescent="0.45"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</row>
    <row r="294" spans="41:76" x14ac:dyDescent="0.45"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</row>
    <row r="295" spans="41:76" x14ac:dyDescent="0.45"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</row>
    <row r="296" spans="41:76" x14ac:dyDescent="0.45"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</row>
    <row r="297" spans="41:76" x14ac:dyDescent="0.45"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</row>
    <row r="298" spans="41:76" x14ac:dyDescent="0.45"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</row>
    <row r="299" spans="41:76" x14ac:dyDescent="0.45"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</row>
    <row r="300" spans="41:76" x14ac:dyDescent="0.45"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</row>
    <row r="301" spans="41:76" x14ac:dyDescent="0.45"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</row>
    <row r="302" spans="41:76" x14ac:dyDescent="0.45"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</row>
    <row r="303" spans="41:76" x14ac:dyDescent="0.45"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</row>
    <row r="304" spans="41:76" x14ac:dyDescent="0.45"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</row>
    <row r="305" spans="41:76" x14ac:dyDescent="0.45"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</row>
    <row r="306" spans="41:76" x14ac:dyDescent="0.45"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</row>
    <row r="307" spans="41:76" x14ac:dyDescent="0.45"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</row>
    <row r="308" spans="41:76" x14ac:dyDescent="0.45"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</row>
    <row r="309" spans="41:76" x14ac:dyDescent="0.45"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</row>
    <row r="310" spans="41:76" x14ac:dyDescent="0.45"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  <c r="BP310"/>
      <c r="BQ310"/>
      <c r="BR310"/>
      <c r="BS310"/>
      <c r="BT310"/>
      <c r="BU310"/>
      <c r="BV310"/>
      <c r="BW310"/>
      <c r="BX310"/>
    </row>
    <row r="311" spans="41:76" x14ac:dyDescent="0.45"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  <c r="BP311"/>
      <c r="BQ311"/>
      <c r="BR311"/>
      <c r="BS311"/>
      <c r="BT311"/>
      <c r="BU311"/>
      <c r="BV311"/>
      <c r="BW311"/>
      <c r="BX311"/>
    </row>
    <row r="312" spans="41:76" x14ac:dyDescent="0.45"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  <c r="BP312"/>
      <c r="BQ312"/>
      <c r="BR312"/>
      <c r="BS312"/>
      <c r="BT312"/>
      <c r="BU312"/>
      <c r="BV312"/>
      <c r="BW312"/>
      <c r="BX312"/>
    </row>
    <row r="313" spans="41:76" x14ac:dyDescent="0.45"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  <c r="BD313"/>
      <c r="BE313"/>
      <c r="BF313"/>
      <c r="BG313"/>
      <c r="BH313"/>
      <c r="BI313"/>
      <c r="BJ313"/>
      <c r="BK313"/>
      <c r="BL313"/>
      <c r="BM313"/>
      <c r="BN313"/>
      <c r="BO313"/>
      <c r="BP313"/>
      <c r="BQ313"/>
      <c r="BR313"/>
      <c r="BS313"/>
      <c r="BT313"/>
      <c r="BU313"/>
      <c r="BV313"/>
      <c r="BW313"/>
      <c r="BX313"/>
    </row>
    <row r="314" spans="41:76" x14ac:dyDescent="0.45"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  <c r="BP314"/>
      <c r="BQ314"/>
      <c r="BR314"/>
      <c r="BS314"/>
      <c r="BT314"/>
      <c r="BU314"/>
      <c r="BV314"/>
      <c r="BW314"/>
      <c r="BX314"/>
    </row>
    <row r="315" spans="41:76" x14ac:dyDescent="0.45"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  <c r="BP315"/>
      <c r="BQ315"/>
      <c r="BR315"/>
      <c r="BS315"/>
      <c r="BT315"/>
      <c r="BU315"/>
      <c r="BV315"/>
      <c r="BW315"/>
      <c r="BX315"/>
    </row>
    <row r="316" spans="41:76" x14ac:dyDescent="0.45"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  <c r="BP316"/>
      <c r="BQ316"/>
      <c r="BR316"/>
      <c r="BS316"/>
      <c r="BT316"/>
      <c r="BU316"/>
      <c r="BV316"/>
      <c r="BW316"/>
      <c r="BX316"/>
    </row>
    <row r="317" spans="41:76" x14ac:dyDescent="0.45">
      <c r="AO317"/>
      <c r="AP317"/>
      <c r="AQ317"/>
      <c r="AR317"/>
      <c r="AS317"/>
      <c r="AT317"/>
      <c r="AU317"/>
      <c r="AV317"/>
      <c r="AW317"/>
      <c r="AX317"/>
      <c r="AY317"/>
      <c r="AZ317"/>
      <c r="BA317"/>
      <c r="BB317"/>
      <c r="BC317"/>
      <c r="BD317"/>
      <c r="BE317"/>
      <c r="BF317"/>
      <c r="BG317"/>
      <c r="BH317"/>
      <c r="BI317"/>
      <c r="BJ317"/>
      <c r="BK317"/>
      <c r="BL317"/>
      <c r="BM317"/>
      <c r="BN317"/>
      <c r="BO317"/>
      <c r="BP317"/>
      <c r="BQ317"/>
      <c r="BR317"/>
      <c r="BS317"/>
      <c r="BT317"/>
      <c r="BU317"/>
      <c r="BV317"/>
      <c r="BW317"/>
      <c r="BX317"/>
    </row>
    <row r="318" spans="41:76" x14ac:dyDescent="0.45">
      <c r="AO318"/>
      <c r="AP318"/>
      <c r="AQ318"/>
      <c r="AR318"/>
      <c r="AS318"/>
      <c r="AT318"/>
      <c r="AU318"/>
      <c r="AV318"/>
      <c r="AW318"/>
      <c r="AX318"/>
      <c r="AY318"/>
      <c r="AZ318"/>
      <c r="BA318"/>
      <c r="BB318"/>
      <c r="BC318"/>
      <c r="BD318"/>
      <c r="BE318"/>
      <c r="BF318"/>
      <c r="BG318"/>
      <c r="BH318"/>
      <c r="BI318"/>
      <c r="BJ318"/>
      <c r="BK318"/>
      <c r="BL318"/>
      <c r="BM318"/>
      <c r="BN318"/>
      <c r="BO318"/>
      <c r="BP318"/>
      <c r="BQ318"/>
      <c r="BR318"/>
      <c r="BS318"/>
      <c r="BT318"/>
      <c r="BU318"/>
      <c r="BV318"/>
      <c r="BW318"/>
      <c r="BX318"/>
    </row>
    <row r="319" spans="41:76" x14ac:dyDescent="0.45">
      <c r="AO319"/>
      <c r="AP319"/>
      <c r="AQ319"/>
      <c r="AR319"/>
      <c r="AS319"/>
      <c r="AT319"/>
      <c r="AU319"/>
      <c r="AV319"/>
      <c r="AW319"/>
      <c r="AX319"/>
      <c r="AY319"/>
      <c r="AZ319"/>
      <c r="BA319"/>
      <c r="BB319"/>
      <c r="BC319"/>
      <c r="BD319"/>
      <c r="BE319"/>
      <c r="BF319"/>
      <c r="BG319"/>
      <c r="BH319"/>
      <c r="BI319"/>
      <c r="BJ319"/>
      <c r="BK319"/>
      <c r="BL319"/>
      <c r="BM319"/>
      <c r="BN319"/>
      <c r="BO319"/>
      <c r="BP319"/>
      <c r="BQ319"/>
      <c r="BR319"/>
      <c r="BS319"/>
      <c r="BT319"/>
      <c r="BU319"/>
      <c r="BV319"/>
      <c r="BW319"/>
      <c r="BX319"/>
    </row>
    <row r="320" spans="41:76" x14ac:dyDescent="0.45">
      <c r="AO320"/>
      <c r="AP320"/>
      <c r="AQ320"/>
      <c r="AR320"/>
      <c r="AS320"/>
      <c r="AT320"/>
      <c r="AU320"/>
      <c r="AV320"/>
      <c r="AW320"/>
      <c r="AX320"/>
      <c r="AY320"/>
      <c r="AZ320"/>
      <c r="BA320"/>
      <c r="BB320"/>
      <c r="BC320"/>
      <c r="BD320"/>
      <c r="BE320"/>
      <c r="BF320"/>
      <c r="BG320"/>
      <c r="BH320"/>
      <c r="BI320"/>
      <c r="BJ320"/>
      <c r="BK320"/>
      <c r="BL320"/>
      <c r="BM320"/>
      <c r="BN320"/>
      <c r="BO320"/>
      <c r="BP320"/>
      <c r="BQ320"/>
      <c r="BR320"/>
      <c r="BS320"/>
      <c r="BT320"/>
      <c r="BU320"/>
      <c r="BV320"/>
      <c r="BW320"/>
      <c r="BX320"/>
    </row>
    <row r="321" spans="41:76" x14ac:dyDescent="0.45">
      <c r="AO321"/>
      <c r="AP321"/>
      <c r="AQ321"/>
      <c r="AR321"/>
      <c r="AS321"/>
      <c r="AT321"/>
      <c r="AU321"/>
      <c r="AV321"/>
      <c r="AW321"/>
      <c r="AX321"/>
      <c r="AY321"/>
      <c r="AZ321"/>
      <c r="BA321"/>
      <c r="BB321"/>
      <c r="BC321"/>
      <c r="BD321"/>
      <c r="BE321"/>
      <c r="BF321"/>
      <c r="BG321"/>
      <c r="BH321"/>
      <c r="BI321"/>
      <c r="BJ321"/>
      <c r="BK321"/>
      <c r="BL321"/>
      <c r="BM321"/>
      <c r="BN321"/>
      <c r="BO321"/>
      <c r="BP321"/>
      <c r="BQ321"/>
      <c r="BR321"/>
      <c r="BS321"/>
      <c r="BT321"/>
      <c r="BU321"/>
      <c r="BV321"/>
      <c r="BW321"/>
      <c r="BX321"/>
    </row>
    <row r="322" spans="41:76" x14ac:dyDescent="0.45">
      <c r="AO322"/>
      <c r="AP322"/>
      <c r="AQ322"/>
      <c r="AR322"/>
      <c r="AS322"/>
      <c r="AT322"/>
      <c r="AU322"/>
      <c r="AV322"/>
      <c r="AW322"/>
      <c r="AX322"/>
      <c r="AY322"/>
      <c r="AZ322"/>
      <c r="BA322"/>
      <c r="BB322"/>
      <c r="BC322"/>
      <c r="BD322"/>
      <c r="BE322"/>
      <c r="BF322"/>
      <c r="BG322"/>
      <c r="BH322"/>
      <c r="BI322"/>
      <c r="BJ322"/>
      <c r="BK322"/>
      <c r="BL322"/>
      <c r="BM322"/>
      <c r="BN322"/>
      <c r="BO322"/>
      <c r="BP322"/>
      <c r="BQ322"/>
      <c r="BR322"/>
      <c r="BS322"/>
      <c r="BT322"/>
      <c r="BU322"/>
      <c r="BV322"/>
      <c r="BW322"/>
      <c r="BX322"/>
    </row>
    <row r="323" spans="41:76" x14ac:dyDescent="0.45">
      <c r="AO323"/>
      <c r="AP323"/>
      <c r="AQ323"/>
      <c r="AR323"/>
      <c r="AS323"/>
      <c r="AT323"/>
      <c r="AU323"/>
      <c r="AV323"/>
      <c r="AW323"/>
      <c r="AX323"/>
      <c r="AY323"/>
      <c r="AZ323"/>
      <c r="BA323"/>
      <c r="BB323"/>
      <c r="BC323"/>
      <c r="BD323"/>
      <c r="BE323"/>
      <c r="BF323"/>
      <c r="BG323"/>
      <c r="BH323"/>
      <c r="BI323"/>
      <c r="BJ323"/>
      <c r="BK323"/>
      <c r="BL323"/>
      <c r="BM323"/>
      <c r="BN323"/>
      <c r="BO323"/>
      <c r="BP323"/>
      <c r="BQ323"/>
      <c r="BR323"/>
      <c r="BS323"/>
      <c r="BT323"/>
      <c r="BU323"/>
      <c r="BV323"/>
      <c r="BW323"/>
      <c r="BX323"/>
    </row>
    <row r="324" spans="41:76" x14ac:dyDescent="0.45">
      <c r="AO324"/>
      <c r="AP324"/>
      <c r="AQ324"/>
      <c r="AR324"/>
      <c r="AS324"/>
      <c r="AT324"/>
      <c r="AU324"/>
      <c r="AV324"/>
      <c r="AW324"/>
      <c r="AX324"/>
      <c r="AY324"/>
      <c r="AZ324"/>
      <c r="BA324"/>
      <c r="BB324"/>
      <c r="BC324"/>
      <c r="BD324"/>
      <c r="BE324"/>
      <c r="BF324"/>
      <c r="BG324"/>
      <c r="BH324"/>
      <c r="BI324"/>
      <c r="BJ324"/>
      <c r="BK324"/>
      <c r="BL324"/>
      <c r="BM324"/>
      <c r="BN324"/>
      <c r="BO324"/>
      <c r="BP324"/>
      <c r="BQ324"/>
      <c r="BR324"/>
      <c r="BS324"/>
      <c r="BT324"/>
      <c r="BU324"/>
      <c r="BV324"/>
      <c r="BW324"/>
      <c r="BX324"/>
    </row>
    <row r="325" spans="41:76" x14ac:dyDescent="0.45">
      <c r="AO325"/>
      <c r="AP325"/>
      <c r="AQ325"/>
      <c r="AR325"/>
      <c r="AS325"/>
      <c r="AT325"/>
      <c r="AU325"/>
      <c r="AV325"/>
      <c r="AW325"/>
      <c r="AX325"/>
      <c r="AY325"/>
      <c r="AZ325"/>
      <c r="BA325"/>
      <c r="BB325"/>
      <c r="BC325"/>
      <c r="BD325"/>
      <c r="BE325"/>
      <c r="BF325"/>
      <c r="BG325"/>
      <c r="BH325"/>
      <c r="BI325"/>
      <c r="BJ325"/>
      <c r="BK325"/>
      <c r="BL325"/>
      <c r="BM325"/>
      <c r="BN325"/>
      <c r="BO325"/>
      <c r="BP325"/>
      <c r="BQ325"/>
      <c r="BR325"/>
      <c r="BS325"/>
      <c r="BT325"/>
      <c r="BU325"/>
      <c r="BV325"/>
      <c r="BW325"/>
      <c r="BX325"/>
    </row>
    <row r="326" spans="41:76" x14ac:dyDescent="0.45">
      <c r="AO326"/>
      <c r="AP326"/>
      <c r="AQ326"/>
      <c r="AR326"/>
      <c r="AS326"/>
      <c r="AT326"/>
      <c r="AU326"/>
      <c r="AV326"/>
      <c r="AW326"/>
      <c r="AX326"/>
      <c r="AY326"/>
      <c r="AZ326"/>
      <c r="BA326"/>
      <c r="BB326"/>
      <c r="BC326"/>
      <c r="BD326"/>
      <c r="BE326"/>
      <c r="BF326"/>
      <c r="BG326"/>
      <c r="BH326"/>
      <c r="BI326"/>
      <c r="BJ326"/>
      <c r="BK326"/>
      <c r="BL326"/>
      <c r="BM326"/>
      <c r="BN326"/>
      <c r="BO326"/>
      <c r="BP326"/>
      <c r="BQ326"/>
      <c r="BR326"/>
      <c r="BS326"/>
      <c r="BT326"/>
      <c r="BU326"/>
      <c r="BV326"/>
      <c r="BW326"/>
      <c r="BX326"/>
    </row>
    <row r="327" spans="41:76" x14ac:dyDescent="0.45">
      <c r="AO327"/>
      <c r="AP327"/>
      <c r="AQ327"/>
      <c r="AR327"/>
      <c r="AS327"/>
      <c r="AT327"/>
      <c r="AU327"/>
      <c r="AV327"/>
      <c r="AW327"/>
      <c r="AX327"/>
      <c r="AY327"/>
      <c r="AZ327"/>
      <c r="BA327"/>
      <c r="BB327"/>
      <c r="BC327"/>
      <c r="BD327"/>
      <c r="BE327"/>
      <c r="BF327"/>
      <c r="BG327"/>
      <c r="BH327"/>
      <c r="BI327"/>
      <c r="BJ327"/>
      <c r="BK327"/>
      <c r="BL327"/>
      <c r="BM327"/>
      <c r="BN327"/>
      <c r="BO327"/>
      <c r="BP327"/>
      <c r="BQ327"/>
      <c r="BR327"/>
      <c r="BS327"/>
      <c r="BT327"/>
      <c r="BU327"/>
      <c r="BV327"/>
      <c r="BW327"/>
      <c r="BX327"/>
    </row>
    <row r="328" spans="41:76" x14ac:dyDescent="0.45">
      <c r="AO328"/>
      <c r="AP328"/>
      <c r="AQ328"/>
      <c r="AR328"/>
      <c r="AS328"/>
      <c r="AT328"/>
      <c r="AU328"/>
      <c r="AV328"/>
      <c r="AW328"/>
      <c r="AX328"/>
      <c r="AY328"/>
      <c r="AZ328"/>
      <c r="BA328"/>
      <c r="BB328"/>
      <c r="BC328"/>
      <c r="BD328"/>
      <c r="BE328"/>
      <c r="BF328"/>
      <c r="BG328"/>
      <c r="BH328"/>
      <c r="BI328"/>
      <c r="BJ328"/>
      <c r="BK328"/>
      <c r="BL328"/>
      <c r="BM328"/>
      <c r="BN328"/>
      <c r="BO328"/>
      <c r="BP328"/>
      <c r="BQ328"/>
      <c r="BR328"/>
      <c r="BS328"/>
      <c r="BT328"/>
      <c r="BU328"/>
      <c r="BV328"/>
      <c r="BW328"/>
      <c r="BX328"/>
    </row>
    <row r="329" spans="41:76" x14ac:dyDescent="0.45">
      <c r="AO329"/>
      <c r="AP329"/>
      <c r="AQ329"/>
      <c r="AR329"/>
      <c r="AS329"/>
      <c r="AT329"/>
      <c r="AU329"/>
      <c r="AV329"/>
      <c r="AW329"/>
      <c r="AX329"/>
      <c r="AY329"/>
      <c r="AZ329"/>
      <c r="BA329"/>
      <c r="BB329"/>
      <c r="BC329"/>
      <c r="BD329"/>
      <c r="BE329"/>
      <c r="BF329"/>
      <c r="BG329"/>
      <c r="BH329"/>
      <c r="BI329"/>
      <c r="BJ329"/>
      <c r="BK329"/>
      <c r="BL329"/>
      <c r="BM329"/>
      <c r="BN329"/>
      <c r="BO329"/>
      <c r="BP329"/>
      <c r="BQ329"/>
      <c r="BR329"/>
      <c r="BS329"/>
      <c r="BT329"/>
      <c r="BU329"/>
      <c r="BV329"/>
      <c r="BW329"/>
      <c r="BX329"/>
    </row>
    <row r="330" spans="41:76" x14ac:dyDescent="0.45">
      <c r="AO330"/>
      <c r="AP330"/>
      <c r="AQ330"/>
      <c r="AR330"/>
      <c r="AS330"/>
      <c r="AT330"/>
      <c r="AU330"/>
      <c r="AV330"/>
      <c r="AW330"/>
      <c r="AX330"/>
      <c r="AY330"/>
      <c r="AZ330"/>
      <c r="BA330"/>
      <c r="BB330"/>
      <c r="BC330"/>
      <c r="BD330"/>
      <c r="BE330"/>
      <c r="BF330"/>
      <c r="BG330"/>
      <c r="BH330"/>
      <c r="BI330"/>
      <c r="BJ330"/>
      <c r="BK330"/>
      <c r="BL330"/>
      <c r="BM330"/>
      <c r="BN330"/>
      <c r="BO330"/>
      <c r="BP330"/>
      <c r="BQ330"/>
      <c r="BR330"/>
      <c r="BS330"/>
      <c r="BT330"/>
      <c r="BU330"/>
      <c r="BV330"/>
      <c r="BW330"/>
      <c r="BX330"/>
    </row>
    <row r="331" spans="41:76" x14ac:dyDescent="0.45">
      <c r="AO331"/>
      <c r="AP331"/>
      <c r="AQ331"/>
      <c r="AR331"/>
      <c r="AS331"/>
      <c r="AT331"/>
      <c r="AU331"/>
      <c r="AV331"/>
      <c r="AW331"/>
      <c r="AX331"/>
      <c r="AY331"/>
      <c r="AZ331"/>
      <c r="BA331"/>
      <c r="BB331"/>
      <c r="BC331"/>
      <c r="BD331"/>
      <c r="BE331"/>
      <c r="BF331"/>
      <c r="BG331"/>
      <c r="BH331"/>
      <c r="BI331"/>
      <c r="BJ331"/>
      <c r="BK331"/>
      <c r="BL331"/>
      <c r="BM331"/>
      <c r="BN331"/>
      <c r="BO331"/>
      <c r="BP331"/>
      <c r="BQ331"/>
      <c r="BR331"/>
      <c r="BS331"/>
      <c r="BT331"/>
      <c r="BU331"/>
      <c r="BV331"/>
      <c r="BW331"/>
      <c r="BX331"/>
    </row>
    <row r="332" spans="41:76" x14ac:dyDescent="0.45">
      <c r="AO332"/>
      <c r="AP332"/>
      <c r="AQ332"/>
      <c r="AR332"/>
      <c r="AS332"/>
      <c r="AT332"/>
      <c r="AU332"/>
      <c r="AV332"/>
      <c r="AW332"/>
      <c r="AX332"/>
      <c r="AY332"/>
      <c r="AZ332"/>
      <c r="BA332"/>
      <c r="BB332"/>
      <c r="BC332"/>
      <c r="BD332"/>
      <c r="BE332"/>
      <c r="BF332"/>
      <c r="BG332"/>
      <c r="BH332"/>
      <c r="BI332"/>
      <c r="BJ332"/>
      <c r="BK332"/>
      <c r="BL332"/>
      <c r="BM332"/>
      <c r="BN332"/>
      <c r="BO332"/>
      <c r="BP332"/>
      <c r="BQ332"/>
      <c r="BR332"/>
      <c r="BS332"/>
      <c r="BT332"/>
      <c r="BU332"/>
      <c r="BV332"/>
      <c r="BW332"/>
      <c r="BX332"/>
    </row>
    <row r="333" spans="41:76" x14ac:dyDescent="0.45">
      <c r="AO333"/>
      <c r="AP333"/>
      <c r="AQ333"/>
      <c r="AR333"/>
      <c r="AS333"/>
      <c r="AT333"/>
      <c r="AU333"/>
      <c r="AV333"/>
      <c r="AW333"/>
      <c r="AX333"/>
      <c r="AY333"/>
      <c r="AZ333"/>
      <c r="BA333"/>
      <c r="BB333"/>
      <c r="BC333"/>
      <c r="BD333"/>
      <c r="BE333"/>
      <c r="BF333"/>
      <c r="BG333"/>
      <c r="BH333"/>
      <c r="BI333"/>
      <c r="BJ333"/>
      <c r="BK333"/>
      <c r="BL333"/>
      <c r="BM333"/>
      <c r="BN333"/>
      <c r="BO333"/>
      <c r="BP333"/>
      <c r="BQ333"/>
      <c r="BR333"/>
      <c r="BS333"/>
      <c r="BT333"/>
      <c r="BU333"/>
      <c r="BV333"/>
      <c r="BW333"/>
      <c r="BX333"/>
    </row>
    <row r="334" spans="41:76" x14ac:dyDescent="0.45">
      <c r="AO334"/>
      <c r="AP334"/>
      <c r="AQ334"/>
      <c r="AR334"/>
      <c r="AS334"/>
      <c r="AT334"/>
      <c r="AU334"/>
      <c r="AV334"/>
      <c r="AW334"/>
      <c r="AX334"/>
      <c r="AY334"/>
      <c r="AZ334"/>
      <c r="BA334"/>
      <c r="BB334"/>
      <c r="BC334"/>
      <c r="BD334"/>
      <c r="BE334"/>
      <c r="BF334"/>
      <c r="BG334"/>
      <c r="BH334"/>
      <c r="BI334"/>
      <c r="BJ334"/>
      <c r="BK334"/>
      <c r="BL334"/>
      <c r="BM334"/>
      <c r="BN334"/>
      <c r="BO334"/>
      <c r="BP334"/>
      <c r="BQ334"/>
      <c r="BR334"/>
      <c r="BS334"/>
      <c r="BT334"/>
      <c r="BU334"/>
      <c r="BV334"/>
      <c r="BW334"/>
      <c r="BX334"/>
    </row>
    <row r="335" spans="41:76" x14ac:dyDescent="0.45">
      <c r="AO335"/>
      <c r="AP335"/>
      <c r="AQ335"/>
      <c r="AR335"/>
      <c r="AS335"/>
      <c r="AT335"/>
      <c r="AU335"/>
      <c r="AV335"/>
      <c r="AW335"/>
      <c r="AX335"/>
      <c r="AY335"/>
      <c r="AZ335"/>
      <c r="BA335"/>
      <c r="BB335"/>
      <c r="BC335"/>
      <c r="BD335"/>
      <c r="BE335"/>
      <c r="BF335"/>
      <c r="BG335"/>
      <c r="BH335"/>
      <c r="BI335"/>
      <c r="BJ335"/>
      <c r="BK335"/>
      <c r="BL335"/>
      <c r="BM335"/>
      <c r="BN335"/>
      <c r="BO335"/>
      <c r="BP335"/>
      <c r="BQ335"/>
      <c r="BR335"/>
      <c r="BS335"/>
      <c r="BT335"/>
      <c r="BU335"/>
      <c r="BV335"/>
      <c r="BW335"/>
      <c r="BX335"/>
    </row>
    <row r="336" spans="41:76" x14ac:dyDescent="0.45">
      <c r="AO336"/>
      <c r="AP336"/>
      <c r="AQ336"/>
      <c r="AR336"/>
      <c r="AS336"/>
      <c r="AT336"/>
      <c r="AU336"/>
      <c r="AV336"/>
      <c r="AW336"/>
      <c r="AX336"/>
      <c r="AY336"/>
      <c r="AZ336"/>
      <c r="BA336"/>
      <c r="BB336"/>
      <c r="BC336"/>
      <c r="BD336"/>
      <c r="BE336"/>
      <c r="BF336"/>
      <c r="BG336"/>
      <c r="BH336"/>
      <c r="BI336"/>
      <c r="BJ336"/>
      <c r="BK336"/>
      <c r="BL336"/>
      <c r="BM336"/>
      <c r="BN336"/>
      <c r="BO336"/>
      <c r="BP336"/>
      <c r="BQ336"/>
      <c r="BR336"/>
      <c r="BS336"/>
      <c r="BT336"/>
      <c r="BU336"/>
      <c r="BV336"/>
      <c r="BW336"/>
      <c r="BX336"/>
    </row>
    <row r="337" spans="41:76" x14ac:dyDescent="0.45">
      <c r="AO337"/>
      <c r="AP337"/>
      <c r="AQ337"/>
      <c r="AR337"/>
      <c r="AS337"/>
      <c r="AT337"/>
      <c r="AU337"/>
      <c r="AV337"/>
      <c r="AW337"/>
      <c r="AX337"/>
      <c r="AY337"/>
      <c r="AZ337"/>
      <c r="BA337"/>
      <c r="BB337"/>
      <c r="BC337"/>
      <c r="BD337"/>
      <c r="BE337"/>
      <c r="BF337"/>
      <c r="BG337"/>
      <c r="BH337"/>
      <c r="BI337"/>
      <c r="BJ337"/>
      <c r="BK337"/>
      <c r="BL337"/>
      <c r="BM337"/>
      <c r="BN337"/>
      <c r="BO337"/>
      <c r="BP337"/>
      <c r="BQ337"/>
      <c r="BR337"/>
      <c r="BS337"/>
      <c r="BT337"/>
      <c r="BU337"/>
      <c r="BV337"/>
      <c r="BW337"/>
      <c r="BX337"/>
    </row>
    <row r="338" spans="41:76" x14ac:dyDescent="0.45">
      <c r="AO338"/>
      <c r="AP338"/>
      <c r="AQ338"/>
      <c r="AR338"/>
      <c r="AS338"/>
      <c r="AT338"/>
      <c r="AU338"/>
      <c r="AV338"/>
      <c r="AW338"/>
      <c r="AX338"/>
      <c r="AY338"/>
      <c r="AZ338"/>
      <c r="BA338"/>
      <c r="BB338"/>
      <c r="BC338"/>
      <c r="BD338"/>
      <c r="BE338"/>
      <c r="BF338"/>
      <c r="BG338"/>
      <c r="BH338"/>
      <c r="BI338"/>
      <c r="BJ338"/>
      <c r="BK338"/>
      <c r="BL338"/>
      <c r="BM338"/>
      <c r="BN338"/>
      <c r="BO338"/>
      <c r="BP338"/>
      <c r="BQ338"/>
      <c r="BR338"/>
      <c r="BS338"/>
      <c r="BT338"/>
      <c r="BU338"/>
      <c r="BV338"/>
      <c r="BW338"/>
      <c r="BX338"/>
    </row>
    <row r="339" spans="41:76" x14ac:dyDescent="0.45">
      <c r="AO339"/>
      <c r="AP339"/>
      <c r="AQ339"/>
      <c r="AR339"/>
      <c r="AS339"/>
      <c r="AT339"/>
      <c r="AU339"/>
      <c r="AV339"/>
      <c r="AW339"/>
      <c r="AX339"/>
      <c r="AY339"/>
      <c r="AZ339"/>
      <c r="BA339"/>
      <c r="BB339"/>
      <c r="BC339"/>
      <c r="BD339"/>
      <c r="BE339"/>
      <c r="BF339"/>
      <c r="BG339"/>
      <c r="BH339"/>
      <c r="BI339"/>
      <c r="BJ339"/>
      <c r="BK339"/>
      <c r="BL339"/>
      <c r="BM339"/>
      <c r="BN339"/>
      <c r="BO339"/>
      <c r="BP339"/>
      <c r="BQ339"/>
      <c r="BR339"/>
      <c r="BS339"/>
      <c r="BT339"/>
      <c r="BU339"/>
      <c r="BV339"/>
      <c r="BW339"/>
      <c r="BX339"/>
    </row>
    <row r="340" spans="41:76" x14ac:dyDescent="0.45">
      <c r="AO340"/>
      <c r="AP340"/>
      <c r="AQ340"/>
      <c r="AR340"/>
      <c r="AS340"/>
      <c r="AT340"/>
      <c r="AU340"/>
      <c r="AV340"/>
      <c r="AW340"/>
      <c r="AX340"/>
      <c r="AY340"/>
      <c r="AZ340"/>
      <c r="BA340"/>
      <c r="BB340"/>
      <c r="BC340"/>
      <c r="BD340"/>
      <c r="BE340"/>
      <c r="BF340"/>
      <c r="BG340"/>
      <c r="BH340"/>
      <c r="BI340"/>
      <c r="BJ340"/>
      <c r="BK340"/>
      <c r="BL340"/>
      <c r="BM340"/>
      <c r="BN340"/>
      <c r="BO340"/>
      <c r="BP340"/>
      <c r="BQ340"/>
      <c r="BR340"/>
      <c r="BS340"/>
      <c r="BT340"/>
      <c r="BU340"/>
      <c r="BV340"/>
      <c r="BW340"/>
      <c r="BX340"/>
    </row>
    <row r="341" spans="41:76" x14ac:dyDescent="0.45">
      <c r="AO341"/>
      <c r="AP341"/>
      <c r="AQ341"/>
      <c r="AR341"/>
      <c r="AS341"/>
      <c r="AT341"/>
      <c r="AU341"/>
      <c r="AV341"/>
      <c r="AW341"/>
      <c r="AX341"/>
      <c r="AY341"/>
      <c r="AZ341"/>
      <c r="BA341"/>
      <c r="BB341"/>
      <c r="BC341"/>
      <c r="BD341"/>
      <c r="BE341"/>
      <c r="BF341"/>
      <c r="BG341"/>
      <c r="BH341"/>
      <c r="BI341"/>
      <c r="BJ341"/>
      <c r="BK341"/>
      <c r="BL341"/>
      <c r="BM341"/>
      <c r="BN341"/>
      <c r="BO341"/>
      <c r="BP341"/>
      <c r="BQ341"/>
      <c r="BR341"/>
      <c r="BS341"/>
      <c r="BT341"/>
      <c r="BU341"/>
      <c r="BV341"/>
      <c r="BW341"/>
      <c r="BX341"/>
    </row>
    <row r="342" spans="41:76" x14ac:dyDescent="0.45">
      <c r="AO342"/>
      <c r="AP342"/>
      <c r="AQ342"/>
      <c r="AR342"/>
      <c r="AS342"/>
      <c r="AT342"/>
      <c r="AU342"/>
      <c r="AV342"/>
      <c r="AW342"/>
      <c r="AX342"/>
      <c r="AY342"/>
      <c r="AZ342"/>
      <c r="BA342"/>
      <c r="BB342"/>
      <c r="BC342"/>
      <c r="BD342"/>
      <c r="BE342"/>
      <c r="BF342"/>
      <c r="BG342"/>
      <c r="BH342"/>
      <c r="BI342"/>
      <c r="BJ342"/>
      <c r="BK342"/>
      <c r="BL342"/>
      <c r="BM342"/>
      <c r="BN342"/>
      <c r="BO342"/>
      <c r="BP342"/>
      <c r="BQ342"/>
      <c r="BR342"/>
      <c r="BS342"/>
      <c r="BT342"/>
      <c r="BU342"/>
      <c r="BV342"/>
      <c r="BW342"/>
      <c r="BX342"/>
    </row>
    <row r="343" spans="41:76" x14ac:dyDescent="0.45">
      <c r="AO343"/>
      <c r="AP343"/>
      <c r="AQ343"/>
      <c r="AR343"/>
      <c r="AS343"/>
      <c r="AT343"/>
      <c r="AU343"/>
      <c r="AV343"/>
      <c r="AW343"/>
      <c r="AX343"/>
      <c r="AY343"/>
      <c r="AZ343"/>
      <c r="BA343"/>
      <c r="BB343"/>
      <c r="BC343"/>
      <c r="BD343"/>
      <c r="BE343"/>
      <c r="BF343"/>
      <c r="BG343"/>
      <c r="BH343"/>
      <c r="BI343"/>
      <c r="BJ343"/>
      <c r="BK343"/>
      <c r="BL343"/>
      <c r="BM343"/>
      <c r="BN343"/>
      <c r="BO343"/>
      <c r="BP343"/>
      <c r="BQ343"/>
      <c r="BR343"/>
      <c r="BS343"/>
      <c r="BT343"/>
      <c r="BU343"/>
      <c r="BV343"/>
      <c r="BW343"/>
      <c r="BX343"/>
    </row>
    <row r="344" spans="41:76" x14ac:dyDescent="0.45">
      <c r="AO344"/>
      <c r="AP344"/>
      <c r="AQ344"/>
      <c r="AR344"/>
      <c r="AS344"/>
      <c r="AT344"/>
      <c r="AU344"/>
      <c r="AV344"/>
      <c r="AW344"/>
      <c r="AX344"/>
      <c r="AY344"/>
      <c r="AZ344"/>
      <c r="BA344"/>
      <c r="BB344"/>
      <c r="BC344"/>
      <c r="BD344"/>
      <c r="BE344"/>
      <c r="BF344"/>
      <c r="BG344"/>
      <c r="BH344"/>
      <c r="BI344"/>
      <c r="BJ344"/>
      <c r="BK344"/>
      <c r="BL344"/>
      <c r="BM344"/>
      <c r="BN344"/>
      <c r="BO344"/>
      <c r="BP344"/>
      <c r="BQ344"/>
      <c r="BR344"/>
      <c r="BS344"/>
      <c r="BT344"/>
      <c r="BU344"/>
      <c r="BV344"/>
      <c r="BW344"/>
      <c r="BX344"/>
    </row>
    <row r="345" spans="41:76" x14ac:dyDescent="0.45">
      <c r="AO345"/>
      <c r="AP345"/>
      <c r="AQ345"/>
      <c r="AR345"/>
      <c r="AS345"/>
      <c r="AT345"/>
      <c r="AU345"/>
      <c r="AV345"/>
      <c r="AW345"/>
      <c r="AX345"/>
      <c r="AY345"/>
      <c r="AZ345"/>
      <c r="BA345"/>
      <c r="BB345"/>
      <c r="BC345"/>
      <c r="BD345"/>
      <c r="BE345"/>
      <c r="BF345"/>
      <c r="BG345"/>
      <c r="BH345"/>
      <c r="BI345"/>
      <c r="BJ345"/>
      <c r="BK345"/>
      <c r="BL345"/>
      <c r="BM345"/>
      <c r="BN345"/>
      <c r="BO345"/>
      <c r="BP345"/>
      <c r="BQ345"/>
      <c r="BR345"/>
      <c r="BS345"/>
      <c r="BT345"/>
      <c r="BU345"/>
      <c r="BV345"/>
      <c r="BW345"/>
      <c r="BX345"/>
    </row>
    <row r="346" spans="41:76" x14ac:dyDescent="0.45">
      <c r="AO346"/>
      <c r="AP346"/>
      <c r="AQ346"/>
      <c r="AR346"/>
      <c r="AS346"/>
      <c r="AT346"/>
      <c r="AU346"/>
      <c r="AV346"/>
      <c r="AW346"/>
      <c r="AX346"/>
      <c r="AY346"/>
      <c r="AZ346"/>
      <c r="BA346"/>
      <c r="BB346"/>
      <c r="BC346"/>
      <c r="BD346"/>
      <c r="BE346"/>
      <c r="BF346"/>
      <c r="BG346"/>
      <c r="BH346"/>
      <c r="BI346"/>
      <c r="BJ346"/>
      <c r="BK346"/>
      <c r="BL346"/>
      <c r="BM346"/>
      <c r="BN346"/>
      <c r="BO346"/>
      <c r="BP346"/>
      <c r="BQ346"/>
      <c r="BR346"/>
      <c r="BS346"/>
      <c r="BT346"/>
      <c r="BU346"/>
      <c r="BV346"/>
      <c r="BW346"/>
      <c r="BX346"/>
    </row>
    <row r="347" spans="41:76" x14ac:dyDescent="0.45">
      <c r="AO347"/>
      <c r="AP347"/>
      <c r="AQ347"/>
      <c r="AR347"/>
      <c r="AS347"/>
      <c r="AT347"/>
      <c r="AU347"/>
      <c r="AV347"/>
      <c r="AW347"/>
      <c r="AX347"/>
      <c r="AY347"/>
      <c r="AZ347"/>
      <c r="BA347"/>
      <c r="BB347"/>
      <c r="BC347"/>
      <c r="BD347"/>
      <c r="BE347"/>
      <c r="BF347"/>
      <c r="BG347"/>
      <c r="BH347"/>
      <c r="BI347"/>
      <c r="BJ347"/>
      <c r="BK347"/>
      <c r="BL347"/>
      <c r="BM347"/>
      <c r="BN347"/>
      <c r="BO347"/>
      <c r="BP347"/>
      <c r="BQ347"/>
      <c r="BR347"/>
      <c r="BS347"/>
      <c r="BT347"/>
      <c r="BU347"/>
      <c r="BV347"/>
      <c r="BW347"/>
      <c r="BX347"/>
    </row>
    <row r="348" spans="41:76" x14ac:dyDescent="0.45">
      <c r="AO348"/>
      <c r="AP348"/>
      <c r="AQ348"/>
      <c r="AR348"/>
      <c r="AS348"/>
      <c r="AT348"/>
      <c r="AU348"/>
      <c r="AV348"/>
      <c r="AW348"/>
      <c r="AX348"/>
      <c r="AY348"/>
      <c r="AZ348"/>
      <c r="BA348"/>
      <c r="BB348"/>
      <c r="BC348"/>
      <c r="BD348"/>
      <c r="BE348"/>
      <c r="BF348"/>
      <c r="BG348"/>
      <c r="BH348"/>
      <c r="BI348"/>
      <c r="BJ348"/>
      <c r="BK348"/>
      <c r="BL348"/>
      <c r="BM348"/>
      <c r="BN348"/>
      <c r="BO348"/>
      <c r="BP348"/>
      <c r="BQ348"/>
      <c r="BR348"/>
      <c r="BS348"/>
      <c r="BT348"/>
      <c r="BU348"/>
      <c r="BV348"/>
      <c r="BW348"/>
      <c r="BX348"/>
    </row>
    <row r="349" spans="41:76" x14ac:dyDescent="0.45">
      <c r="AO349"/>
      <c r="AP349"/>
      <c r="AQ349"/>
      <c r="AR349"/>
      <c r="AS349"/>
      <c r="AT349"/>
      <c r="AU349"/>
      <c r="AV349"/>
      <c r="AW349"/>
      <c r="AX349"/>
      <c r="AY349"/>
      <c r="AZ349"/>
      <c r="BA349"/>
      <c r="BB349"/>
      <c r="BC349"/>
      <c r="BD349"/>
      <c r="BE349"/>
      <c r="BF349"/>
      <c r="BG349"/>
      <c r="BH349"/>
      <c r="BI349"/>
      <c r="BJ349"/>
      <c r="BK349"/>
      <c r="BL349"/>
      <c r="BM349"/>
      <c r="BN349"/>
      <c r="BO349"/>
      <c r="BP349"/>
      <c r="BQ349"/>
      <c r="BR349"/>
      <c r="BS349"/>
      <c r="BT349"/>
      <c r="BU349"/>
      <c r="BV349"/>
      <c r="BW349"/>
      <c r="BX349"/>
    </row>
    <row r="350" spans="41:76" x14ac:dyDescent="0.45">
      <c r="AO350"/>
      <c r="AP350"/>
      <c r="AQ350"/>
      <c r="AR350"/>
      <c r="AS350"/>
      <c r="AT350"/>
      <c r="AU350"/>
      <c r="AV350"/>
      <c r="AW350"/>
      <c r="AX350"/>
      <c r="AY350"/>
      <c r="AZ350"/>
      <c r="BA350"/>
      <c r="BB350"/>
      <c r="BC350"/>
      <c r="BD350"/>
      <c r="BE350"/>
      <c r="BF350"/>
      <c r="BG350"/>
      <c r="BH350"/>
      <c r="BI350"/>
      <c r="BJ350"/>
      <c r="BK350"/>
      <c r="BL350"/>
      <c r="BM350"/>
      <c r="BN350"/>
      <c r="BO350"/>
      <c r="BP350"/>
      <c r="BQ350"/>
      <c r="BR350"/>
      <c r="BS350"/>
      <c r="BT350"/>
      <c r="BU350"/>
      <c r="BV350"/>
      <c r="BW350"/>
      <c r="BX350"/>
    </row>
    <row r="351" spans="41:76" x14ac:dyDescent="0.45">
      <c r="AO351"/>
      <c r="AP351"/>
      <c r="AQ351"/>
      <c r="AR351"/>
      <c r="AS351"/>
      <c r="AT351"/>
      <c r="AU351"/>
      <c r="AV351"/>
      <c r="AW351"/>
      <c r="AX351"/>
      <c r="AY351"/>
      <c r="AZ351"/>
      <c r="BA351"/>
      <c r="BB351"/>
      <c r="BC351"/>
      <c r="BD351"/>
      <c r="BE351"/>
      <c r="BF351"/>
      <c r="BG351"/>
      <c r="BH351"/>
      <c r="BI351"/>
      <c r="BJ351"/>
      <c r="BK351"/>
      <c r="BL351"/>
      <c r="BM351"/>
      <c r="BN351"/>
      <c r="BO351"/>
      <c r="BP351"/>
      <c r="BQ351"/>
      <c r="BR351"/>
      <c r="BS351"/>
      <c r="BT351"/>
      <c r="BU351"/>
      <c r="BV351"/>
      <c r="BW351"/>
      <c r="BX351"/>
    </row>
    <row r="352" spans="41:76" x14ac:dyDescent="0.45">
      <c r="AO352"/>
      <c r="AP352"/>
      <c r="AQ352"/>
      <c r="AR352"/>
      <c r="AS352"/>
      <c r="AT352"/>
      <c r="AU352"/>
      <c r="AV352"/>
      <c r="AW352"/>
      <c r="AX352"/>
      <c r="AY352"/>
      <c r="AZ352"/>
      <c r="BA352"/>
      <c r="BB352"/>
      <c r="BC352"/>
      <c r="BD352"/>
      <c r="BE352"/>
      <c r="BF352"/>
      <c r="BG352"/>
      <c r="BH352"/>
      <c r="BI352"/>
      <c r="BJ352"/>
      <c r="BK352"/>
      <c r="BL352"/>
      <c r="BM352"/>
      <c r="BN352"/>
      <c r="BO352"/>
      <c r="BP352"/>
      <c r="BQ352"/>
      <c r="BR352"/>
      <c r="BS352"/>
      <c r="BT352"/>
      <c r="BU352"/>
      <c r="BV352"/>
      <c r="BW352"/>
      <c r="BX352"/>
    </row>
    <row r="353" spans="41:76" x14ac:dyDescent="0.45">
      <c r="AO353"/>
      <c r="AP353"/>
      <c r="AQ353"/>
      <c r="AR353"/>
      <c r="AS353"/>
      <c r="AT353"/>
      <c r="AU353"/>
      <c r="AV353"/>
      <c r="AW353"/>
      <c r="AX353"/>
      <c r="AY353"/>
      <c r="AZ353"/>
      <c r="BA353"/>
      <c r="BB353"/>
      <c r="BC353"/>
      <c r="BD353"/>
      <c r="BE353"/>
      <c r="BF353"/>
      <c r="BG353"/>
      <c r="BH353"/>
      <c r="BI353"/>
      <c r="BJ353"/>
      <c r="BK353"/>
      <c r="BL353"/>
      <c r="BM353"/>
      <c r="BN353"/>
      <c r="BO353"/>
      <c r="BP353"/>
      <c r="BQ353"/>
      <c r="BR353"/>
      <c r="BS353"/>
      <c r="BT353"/>
      <c r="BU353"/>
      <c r="BV353"/>
      <c r="BW353"/>
      <c r="BX353"/>
    </row>
    <row r="354" spans="41:76" x14ac:dyDescent="0.45">
      <c r="AO354"/>
      <c r="AP354"/>
      <c r="AQ354"/>
      <c r="AR354"/>
      <c r="AS354"/>
      <c r="AT354"/>
      <c r="AU354"/>
      <c r="AV354"/>
      <c r="AW354"/>
      <c r="AX354"/>
      <c r="AY354"/>
      <c r="AZ354"/>
      <c r="BA354"/>
      <c r="BB354"/>
      <c r="BC354"/>
      <c r="BD354"/>
      <c r="BE354"/>
      <c r="BF354"/>
      <c r="BG354"/>
      <c r="BH354"/>
      <c r="BI354"/>
      <c r="BJ354"/>
      <c r="BK354"/>
      <c r="BL354"/>
      <c r="BM354"/>
      <c r="BN354"/>
      <c r="BO354"/>
      <c r="BP354"/>
      <c r="BQ354"/>
      <c r="BR354"/>
      <c r="BS354"/>
      <c r="BT354"/>
      <c r="BU354"/>
      <c r="BV354"/>
      <c r="BW354"/>
      <c r="BX354"/>
    </row>
    <row r="355" spans="41:76" x14ac:dyDescent="0.45">
      <c r="AO355"/>
      <c r="AP355"/>
      <c r="AQ355"/>
      <c r="AR355"/>
      <c r="AS355"/>
      <c r="AT355"/>
      <c r="AU355"/>
      <c r="AV355"/>
      <c r="AW355"/>
      <c r="AX355"/>
      <c r="AY355"/>
      <c r="AZ355"/>
      <c r="BA355"/>
      <c r="BB355"/>
      <c r="BC355"/>
      <c r="BD355"/>
      <c r="BE355"/>
      <c r="BF355"/>
      <c r="BG355"/>
      <c r="BH355"/>
      <c r="BI355"/>
      <c r="BJ355"/>
      <c r="BK355"/>
      <c r="BL355"/>
      <c r="BM355"/>
      <c r="BN355"/>
      <c r="BO355"/>
      <c r="BP355"/>
      <c r="BQ355"/>
      <c r="BR355"/>
      <c r="BS355"/>
      <c r="BT355"/>
      <c r="BU355"/>
      <c r="BV355"/>
      <c r="BW355"/>
      <c r="BX355"/>
    </row>
    <row r="356" spans="41:76" x14ac:dyDescent="0.45">
      <c r="AO356"/>
      <c r="AP356"/>
      <c r="AQ356"/>
      <c r="AR356"/>
      <c r="AS356"/>
      <c r="AT356"/>
      <c r="AU356"/>
      <c r="AV356"/>
      <c r="AW356"/>
      <c r="AX356"/>
      <c r="AY356"/>
      <c r="AZ356"/>
      <c r="BA356"/>
      <c r="BB356"/>
      <c r="BC356"/>
      <c r="BD356"/>
      <c r="BE356"/>
      <c r="BF356"/>
      <c r="BG356"/>
      <c r="BH356"/>
      <c r="BI356"/>
      <c r="BJ356"/>
      <c r="BK356"/>
      <c r="BL356"/>
      <c r="BM356"/>
      <c r="BN356"/>
      <c r="BO356"/>
      <c r="BP356"/>
      <c r="BQ356"/>
      <c r="BR356"/>
      <c r="BS356"/>
      <c r="BT356"/>
      <c r="BU356"/>
      <c r="BV356"/>
      <c r="BW356"/>
      <c r="BX356"/>
    </row>
    <row r="357" spans="41:76" x14ac:dyDescent="0.45">
      <c r="AO357"/>
      <c r="AP357"/>
      <c r="AQ357"/>
      <c r="AR357"/>
      <c r="AS357"/>
      <c r="AT357"/>
      <c r="AU357"/>
      <c r="AV357"/>
      <c r="AW357"/>
      <c r="AX357"/>
      <c r="AY357"/>
      <c r="AZ357"/>
      <c r="BA357"/>
      <c r="BB357"/>
      <c r="BC357"/>
      <c r="BD357"/>
      <c r="BE357"/>
      <c r="BF357"/>
      <c r="BG357"/>
      <c r="BH357"/>
      <c r="BI357"/>
      <c r="BJ357"/>
      <c r="BK357"/>
      <c r="BL357"/>
      <c r="BM357"/>
      <c r="BN357"/>
      <c r="BO357"/>
      <c r="BP357"/>
      <c r="BQ357"/>
      <c r="BR357"/>
      <c r="BS357"/>
      <c r="BT357"/>
      <c r="BU357"/>
      <c r="BV357"/>
      <c r="BW357"/>
      <c r="BX357"/>
    </row>
    <row r="358" spans="41:76" x14ac:dyDescent="0.45">
      <c r="AO358"/>
      <c r="AP358"/>
      <c r="AQ358"/>
      <c r="AR358"/>
      <c r="AS358"/>
      <c r="AT358"/>
      <c r="AU358"/>
      <c r="AV358"/>
      <c r="AW358"/>
      <c r="AX358"/>
      <c r="AY358"/>
      <c r="AZ358"/>
      <c r="BA358"/>
      <c r="BB358"/>
      <c r="BC358"/>
      <c r="BD358"/>
      <c r="BE358"/>
      <c r="BF358"/>
      <c r="BG358"/>
      <c r="BH358"/>
      <c r="BI358"/>
      <c r="BJ358"/>
      <c r="BK358"/>
      <c r="BL358"/>
      <c r="BM358"/>
      <c r="BN358"/>
      <c r="BO358"/>
      <c r="BP358"/>
      <c r="BQ358"/>
      <c r="BR358"/>
      <c r="BS358"/>
      <c r="BT358"/>
      <c r="BU358"/>
      <c r="BV358"/>
      <c r="BW358"/>
      <c r="BX358"/>
    </row>
    <row r="359" spans="41:76" x14ac:dyDescent="0.45">
      <c r="AO359"/>
      <c r="AP359"/>
      <c r="AQ359"/>
      <c r="AR359"/>
      <c r="AS359"/>
      <c r="AT359"/>
      <c r="AU359"/>
      <c r="AV359"/>
      <c r="AW359"/>
      <c r="AX359"/>
      <c r="AY359"/>
      <c r="AZ359"/>
      <c r="BA359"/>
      <c r="BB359"/>
      <c r="BC359"/>
      <c r="BD359"/>
      <c r="BE359"/>
      <c r="BF359"/>
      <c r="BG359"/>
      <c r="BH359"/>
      <c r="BI359"/>
      <c r="BJ359"/>
      <c r="BK359"/>
      <c r="BL359"/>
      <c r="BM359"/>
      <c r="BN359"/>
      <c r="BO359"/>
      <c r="BP359"/>
      <c r="BQ359"/>
      <c r="BR359"/>
      <c r="BS359"/>
      <c r="BT359"/>
      <c r="BU359"/>
      <c r="BV359"/>
      <c r="BW359"/>
      <c r="BX359"/>
    </row>
    <row r="360" spans="41:76" x14ac:dyDescent="0.45">
      <c r="AO360"/>
      <c r="AP360"/>
      <c r="AQ360"/>
      <c r="AR360"/>
      <c r="AS360"/>
      <c r="AT360"/>
      <c r="AU360"/>
      <c r="AV360"/>
      <c r="AW360"/>
      <c r="AX360"/>
      <c r="AY360"/>
      <c r="AZ360"/>
      <c r="BA360"/>
      <c r="BB360"/>
      <c r="BC360"/>
      <c r="BD360"/>
      <c r="BE360"/>
      <c r="BF360"/>
      <c r="BG360"/>
      <c r="BH360"/>
      <c r="BI360"/>
      <c r="BJ360"/>
      <c r="BK360"/>
      <c r="BL360"/>
      <c r="BM360"/>
      <c r="BN360"/>
      <c r="BO360"/>
      <c r="BP360"/>
      <c r="BQ360"/>
      <c r="BR360"/>
      <c r="BS360"/>
      <c r="BT360"/>
      <c r="BU360"/>
      <c r="BV360"/>
      <c r="BW360"/>
      <c r="BX360"/>
    </row>
    <row r="361" spans="41:76" x14ac:dyDescent="0.45">
      <c r="AO361"/>
      <c r="AP361"/>
      <c r="AQ361"/>
      <c r="AR361"/>
      <c r="AS361"/>
      <c r="AT361"/>
      <c r="AU361"/>
      <c r="AV361"/>
      <c r="AW361"/>
      <c r="AX361"/>
      <c r="AY361"/>
      <c r="AZ361"/>
      <c r="BA361"/>
      <c r="BB361"/>
      <c r="BC361"/>
      <c r="BD361"/>
      <c r="BE361"/>
      <c r="BF361"/>
      <c r="BG361"/>
      <c r="BH361"/>
      <c r="BI361"/>
      <c r="BJ361"/>
      <c r="BK361"/>
      <c r="BL361"/>
      <c r="BM361"/>
      <c r="BN361"/>
      <c r="BO361"/>
      <c r="BP361"/>
      <c r="BQ361"/>
      <c r="BR361"/>
      <c r="BS361"/>
      <c r="BT361"/>
      <c r="BU361"/>
      <c r="BV361"/>
      <c r="BW361"/>
      <c r="BX361"/>
    </row>
    <row r="362" spans="41:76" x14ac:dyDescent="0.45">
      <c r="AO362"/>
      <c r="AP362"/>
      <c r="AQ362"/>
      <c r="AR362"/>
      <c r="AS362"/>
      <c r="AT362"/>
      <c r="AU362"/>
      <c r="AV362"/>
      <c r="AW362"/>
      <c r="AX362"/>
      <c r="AY362"/>
      <c r="AZ362"/>
      <c r="BA362"/>
      <c r="BB362"/>
      <c r="BC362"/>
      <c r="BD362"/>
      <c r="BE362"/>
      <c r="BF362"/>
      <c r="BG362"/>
      <c r="BH362"/>
      <c r="BI362"/>
      <c r="BJ362"/>
      <c r="BK362"/>
      <c r="BL362"/>
      <c r="BM362"/>
      <c r="BN362"/>
      <c r="BO362"/>
      <c r="BP362"/>
      <c r="BQ362"/>
      <c r="BR362"/>
      <c r="BS362"/>
      <c r="BT362"/>
      <c r="BU362"/>
      <c r="BV362"/>
      <c r="BW362"/>
      <c r="BX362"/>
    </row>
    <row r="363" spans="41:76" x14ac:dyDescent="0.45">
      <c r="AO363"/>
      <c r="AP363"/>
      <c r="AQ363"/>
      <c r="AR363"/>
      <c r="AS363"/>
      <c r="AT363"/>
      <c r="AU363"/>
      <c r="AV363"/>
      <c r="AW363"/>
      <c r="AX363"/>
      <c r="AY363"/>
      <c r="AZ363"/>
      <c r="BA363"/>
      <c r="BB363"/>
      <c r="BC363"/>
      <c r="BD363"/>
      <c r="BE363"/>
      <c r="BF363"/>
      <c r="BG363"/>
      <c r="BH363"/>
      <c r="BI363"/>
      <c r="BJ363"/>
      <c r="BK363"/>
      <c r="BL363"/>
      <c r="BM363"/>
      <c r="BN363"/>
      <c r="BO363"/>
      <c r="BP363"/>
      <c r="BQ363"/>
      <c r="BR363"/>
      <c r="BS363"/>
      <c r="BT363"/>
      <c r="BU363"/>
      <c r="BV363"/>
      <c r="BW363"/>
      <c r="BX363"/>
    </row>
    <row r="364" spans="41:76" x14ac:dyDescent="0.45">
      <c r="AO364"/>
      <c r="AP364"/>
      <c r="AQ364"/>
      <c r="AR364"/>
      <c r="AS364"/>
      <c r="AT364"/>
      <c r="AU364"/>
      <c r="AV364"/>
      <c r="AW364"/>
      <c r="AX364"/>
      <c r="AY364"/>
      <c r="AZ364"/>
      <c r="BA364"/>
      <c r="BB364"/>
      <c r="BC364"/>
      <c r="BD364"/>
      <c r="BE364"/>
      <c r="BF364"/>
      <c r="BG364"/>
      <c r="BH364"/>
      <c r="BI364"/>
      <c r="BJ364"/>
      <c r="BK364"/>
      <c r="BL364"/>
      <c r="BM364"/>
      <c r="BN364"/>
      <c r="BO364"/>
      <c r="BP364"/>
      <c r="BQ364"/>
      <c r="BR364"/>
      <c r="BS364"/>
      <c r="BT364"/>
      <c r="BU364"/>
      <c r="BV364"/>
      <c r="BW364"/>
      <c r="BX364"/>
    </row>
    <row r="365" spans="41:76" x14ac:dyDescent="0.45">
      <c r="AO365"/>
      <c r="AP365"/>
      <c r="AQ365"/>
      <c r="AR365"/>
      <c r="AS365"/>
      <c r="AT365"/>
      <c r="AU365"/>
      <c r="AV365"/>
      <c r="AW365"/>
      <c r="AX365"/>
      <c r="AY365"/>
      <c r="AZ365"/>
      <c r="BA365"/>
      <c r="BB365"/>
      <c r="BC365"/>
      <c r="BD365"/>
      <c r="BE365"/>
      <c r="BF365"/>
      <c r="BG365"/>
      <c r="BH365"/>
      <c r="BI365"/>
      <c r="BJ365"/>
      <c r="BK365"/>
      <c r="BL365"/>
      <c r="BM365"/>
      <c r="BN365"/>
      <c r="BO365"/>
      <c r="BP365"/>
      <c r="BQ365"/>
      <c r="BR365"/>
      <c r="BS365"/>
      <c r="BT365"/>
      <c r="BU365"/>
      <c r="BV365"/>
      <c r="BW365"/>
      <c r="BX365"/>
    </row>
    <row r="366" spans="41:76" x14ac:dyDescent="0.45">
      <c r="AO366"/>
      <c r="AP366"/>
      <c r="AQ366"/>
      <c r="AR366"/>
      <c r="AS366"/>
      <c r="AT366"/>
      <c r="AU366"/>
      <c r="AV366"/>
      <c r="AW366"/>
      <c r="AX366"/>
      <c r="AY366"/>
      <c r="AZ366"/>
      <c r="BA366"/>
      <c r="BB366"/>
      <c r="BC366"/>
      <c r="BD366"/>
      <c r="BE366"/>
      <c r="BF366"/>
      <c r="BG366"/>
      <c r="BH366"/>
      <c r="BI366"/>
      <c r="BJ366"/>
      <c r="BK366"/>
      <c r="BL366"/>
      <c r="BM366"/>
      <c r="BN366"/>
      <c r="BO366"/>
      <c r="BP366"/>
      <c r="BQ366"/>
      <c r="BR366"/>
      <c r="BS366"/>
      <c r="BT366"/>
      <c r="BU366"/>
      <c r="BV366"/>
      <c r="BW366"/>
      <c r="BX366"/>
    </row>
    <row r="367" spans="41:76" x14ac:dyDescent="0.45">
      <c r="AO367"/>
      <c r="AP367"/>
      <c r="AQ367"/>
      <c r="AR367"/>
      <c r="AS367"/>
      <c r="AT367"/>
      <c r="AU367"/>
      <c r="AV367"/>
      <c r="AW367"/>
      <c r="AX367"/>
      <c r="AY367"/>
      <c r="AZ367"/>
      <c r="BA367"/>
      <c r="BB367"/>
      <c r="BC367"/>
      <c r="BD367"/>
      <c r="BE367"/>
      <c r="BF367"/>
      <c r="BG367"/>
      <c r="BH367"/>
      <c r="BI367"/>
      <c r="BJ367"/>
      <c r="BK367"/>
      <c r="BL367"/>
      <c r="BM367"/>
      <c r="BN367"/>
      <c r="BO367"/>
      <c r="BP367"/>
      <c r="BQ367"/>
      <c r="BR367"/>
      <c r="BS367"/>
      <c r="BT367"/>
      <c r="BU367"/>
      <c r="BV367"/>
      <c r="BW367"/>
      <c r="BX367"/>
    </row>
    <row r="368" spans="41:76" x14ac:dyDescent="0.45">
      <c r="AO368"/>
      <c r="AP368"/>
      <c r="AQ368"/>
      <c r="AR368"/>
      <c r="AS368"/>
      <c r="AT368"/>
      <c r="AU368"/>
      <c r="AV368"/>
      <c r="AW368"/>
      <c r="AX368"/>
      <c r="AY368"/>
      <c r="AZ368"/>
      <c r="BA368"/>
      <c r="BB368"/>
      <c r="BC368"/>
      <c r="BD368"/>
      <c r="BE368"/>
      <c r="BF368"/>
      <c r="BG368"/>
      <c r="BH368"/>
      <c r="BI368"/>
      <c r="BJ368"/>
      <c r="BK368"/>
      <c r="BL368"/>
      <c r="BM368"/>
      <c r="BN368"/>
      <c r="BO368"/>
      <c r="BP368"/>
      <c r="BQ368"/>
      <c r="BR368"/>
      <c r="BS368"/>
      <c r="BT368"/>
      <c r="BU368"/>
      <c r="BV368"/>
      <c r="BW368"/>
      <c r="BX368"/>
    </row>
    <row r="369" spans="41:76" x14ac:dyDescent="0.45">
      <c r="AO369"/>
      <c r="AP369"/>
      <c r="AQ369"/>
      <c r="AR369"/>
      <c r="AS369"/>
      <c r="AT369"/>
      <c r="AU369"/>
      <c r="AV369"/>
      <c r="AW369"/>
      <c r="AX369"/>
      <c r="AY369"/>
      <c r="AZ369"/>
      <c r="BA369"/>
      <c r="BB369"/>
      <c r="BC369"/>
      <c r="BD369"/>
      <c r="BE369"/>
      <c r="BF369"/>
      <c r="BG369"/>
      <c r="BH369"/>
      <c r="BI369"/>
      <c r="BJ369"/>
      <c r="BK369"/>
      <c r="BL369"/>
      <c r="BM369"/>
      <c r="BN369"/>
      <c r="BO369"/>
      <c r="BP369"/>
      <c r="BQ369"/>
      <c r="BR369"/>
      <c r="BS369"/>
      <c r="BT369"/>
      <c r="BU369"/>
      <c r="BV369"/>
      <c r="BW369"/>
      <c r="BX369"/>
    </row>
    <row r="370" spans="41:76" x14ac:dyDescent="0.45">
      <c r="AO370"/>
      <c r="AP370"/>
      <c r="AQ370"/>
      <c r="AR370"/>
      <c r="AS370"/>
      <c r="AT370"/>
      <c r="AU370"/>
      <c r="AV370"/>
      <c r="AW370"/>
      <c r="AX370"/>
      <c r="AY370"/>
      <c r="AZ370"/>
      <c r="BA370"/>
      <c r="BB370"/>
      <c r="BC370"/>
      <c r="BD370"/>
      <c r="BE370"/>
      <c r="BF370"/>
      <c r="BG370"/>
      <c r="BH370"/>
      <c r="BI370"/>
      <c r="BJ370"/>
      <c r="BK370"/>
      <c r="BL370"/>
      <c r="BM370"/>
      <c r="BN370"/>
      <c r="BO370"/>
      <c r="BP370"/>
      <c r="BQ370"/>
      <c r="BR370"/>
      <c r="BS370"/>
      <c r="BT370"/>
      <c r="BU370"/>
      <c r="BV370"/>
      <c r="BW370"/>
      <c r="BX370"/>
    </row>
    <row r="371" spans="41:76" x14ac:dyDescent="0.45">
      <c r="AO371"/>
      <c r="AP371"/>
      <c r="AQ371"/>
      <c r="AR371"/>
      <c r="AS371"/>
      <c r="AT371"/>
      <c r="AU371"/>
      <c r="AV371"/>
      <c r="AW371"/>
      <c r="AX371"/>
      <c r="AY371"/>
      <c r="AZ371"/>
      <c r="BA371"/>
      <c r="BB371"/>
      <c r="BC371"/>
      <c r="BD371"/>
      <c r="BE371"/>
      <c r="BF371"/>
      <c r="BG371"/>
      <c r="BH371"/>
      <c r="BI371"/>
      <c r="BJ371"/>
      <c r="BK371"/>
      <c r="BL371"/>
      <c r="BM371"/>
      <c r="BN371"/>
      <c r="BO371"/>
      <c r="BP371"/>
      <c r="BQ371"/>
      <c r="BR371"/>
      <c r="BS371"/>
      <c r="BT371"/>
      <c r="BU371"/>
      <c r="BV371"/>
      <c r="BW371"/>
      <c r="BX371"/>
    </row>
    <row r="372" spans="41:76" x14ac:dyDescent="0.45">
      <c r="AO372"/>
      <c r="AP372"/>
      <c r="AQ372"/>
      <c r="AR372"/>
      <c r="AS372"/>
      <c r="AT372"/>
      <c r="AU372"/>
      <c r="AV372"/>
      <c r="AW372"/>
      <c r="AX372"/>
      <c r="AY372"/>
      <c r="AZ372"/>
      <c r="BA372"/>
      <c r="BB372"/>
      <c r="BC372"/>
      <c r="BD372"/>
      <c r="BE372"/>
      <c r="BF372"/>
      <c r="BG372"/>
      <c r="BH372"/>
      <c r="BI372"/>
      <c r="BJ372"/>
      <c r="BK372"/>
      <c r="BL372"/>
      <c r="BM372"/>
      <c r="BN372"/>
      <c r="BO372"/>
      <c r="BP372"/>
      <c r="BQ372"/>
      <c r="BR372"/>
      <c r="BS372"/>
      <c r="BT372"/>
      <c r="BU372"/>
      <c r="BV372"/>
      <c r="BW372"/>
      <c r="BX372"/>
    </row>
    <row r="373" spans="41:76" x14ac:dyDescent="0.45">
      <c r="AO373"/>
      <c r="AP373"/>
      <c r="AQ373"/>
      <c r="AR373"/>
      <c r="AS373"/>
      <c r="AT373"/>
      <c r="AU373"/>
      <c r="AV373"/>
      <c r="AW373"/>
      <c r="AX373"/>
      <c r="AY373"/>
      <c r="AZ373"/>
      <c r="BA373"/>
      <c r="BB373"/>
      <c r="BC373"/>
      <c r="BD373"/>
      <c r="BE373"/>
      <c r="BF373"/>
      <c r="BG373"/>
      <c r="BH373"/>
      <c r="BI373"/>
      <c r="BJ373"/>
      <c r="BK373"/>
      <c r="BL373"/>
      <c r="BM373"/>
      <c r="BN373"/>
      <c r="BO373"/>
      <c r="BP373"/>
      <c r="BQ373"/>
      <c r="BR373"/>
      <c r="BS373"/>
      <c r="BT373"/>
      <c r="BU373"/>
      <c r="BV373"/>
      <c r="BW373"/>
      <c r="BX373"/>
    </row>
    <row r="374" spans="41:76" x14ac:dyDescent="0.45">
      <c r="AO374"/>
      <c r="AP374"/>
      <c r="AQ374"/>
      <c r="AR374"/>
      <c r="AS374"/>
      <c r="AT374"/>
      <c r="AU374"/>
      <c r="AV374"/>
      <c r="AW374"/>
      <c r="AX374"/>
      <c r="AY374"/>
      <c r="AZ374"/>
      <c r="BA374"/>
      <c r="BB374"/>
      <c r="BC374"/>
      <c r="BD374"/>
      <c r="BE374"/>
      <c r="BF374"/>
      <c r="BG374"/>
      <c r="BH374"/>
      <c r="BI374"/>
      <c r="BJ374"/>
      <c r="BK374"/>
      <c r="BL374"/>
      <c r="BM374"/>
      <c r="BN374"/>
      <c r="BO374"/>
      <c r="BP374"/>
      <c r="BQ374"/>
      <c r="BR374"/>
      <c r="BS374"/>
      <c r="BT374"/>
      <c r="BU374"/>
      <c r="BV374"/>
      <c r="BW374"/>
      <c r="BX374"/>
    </row>
    <row r="375" spans="41:76" x14ac:dyDescent="0.45">
      <c r="AO375"/>
      <c r="AP375"/>
      <c r="AQ375"/>
      <c r="AR375"/>
      <c r="AS375"/>
      <c r="AT375"/>
      <c r="AU375"/>
      <c r="AV375"/>
      <c r="AW375"/>
      <c r="AX375"/>
      <c r="AY375"/>
      <c r="AZ375"/>
      <c r="BA375"/>
      <c r="BB375"/>
      <c r="BC375"/>
      <c r="BD375"/>
      <c r="BE375"/>
      <c r="BF375"/>
      <c r="BG375"/>
      <c r="BH375"/>
      <c r="BI375"/>
      <c r="BJ375"/>
      <c r="BK375"/>
      <c r="BL375"/>
      <c r="BM375"/>
      <c r="BN375"/>
      <c r="BO375"/>
      <c r="BP375"/>
      <c r="BQ375"/>
      <c r="BR375"/>
      <c r="BS375"/>
      <c r="BT375"/>
      <c r="BU375"/>
      <c r="BV375"/>
      <c r="BW375"/>
      <c r="BX375"/>
    </row>
    <row r="376" spans="41:76" x14ac:dyDescent="0.45">
      <c r="AO376"/>
      <c r="AP376"/>
      <c r="AQ376"/>
      <c r="AR376"/>
      <c r="AS376"/>
      <c r="AT376"/>
      <c r="AU376"/>
      <c r="AV376"/>
      <c r="AW376"/>
      <c r="AX376"/>
      <c r="AY376"/>
      <c r="AZ376"/>
      <c r="BA376"/>
      <c r="BB376"/>
      <c r="BC376"/>
      <c r="BD376"/>
      <c r="BE376"/>
      <c r="BF376"/>
      <c r="BG376"/>
      <c r="BH376"/>
      <c r="BI376"/>
      <c r="BJ376"/>
      <c r="BK376"/>
      <c r="BL376"/>
      <c r="BM376"/>
      <c r="BN376"/>
      <c r="BO376"/>
      <c r="BP376"/>
      <c r="BQ376"/>
      <c r="BR376"/>
      <c r="BS376"/>
      <c r="BT376"/>
      <c r="BU376"/>
      <c r="BV376"/>
      <c r="BW376"/>
      <c r="BX376"/>
    </row>
    <row r="377" spans="41:76" x14ac:dyDescent="0.45">
      <c r="AO377"/>
      <c r="AP377"/>
      <c r="AQ377"/>
      <c r="AR377"/>
      <c r="AS377"/>
      <c r="AT377"/>
      <c r="AU377"/>
      <c r="AV377"/>
      <c r="AW377"/>
      <c r="AX377"/>
      <c r="AY377"/>
      <c r="AZ377"/>
      <c r="BA377"/>
      <c r="BB377"/>
      <c r="BC377"/>
      <c r="BD377"/>
      <c r="BE377"/>
      <c r="BF377"/>
      <c r="BG377"/>
      <c r="BH377"/>
      <c r="BI377"/>
      <c r="BJ377"/>
      <c r="BK377"/>
      <c r="BL377"/>
      <c r="BM377"/>
      <c r="BN377"/>
      <c r="BO377"/>
      <c r="BP377"/>
      <c r="BQ377"/>
      <c r="BR377"/>
      <c r="BS377"/>
      <c r="BT377"/>
      <c r="BU377"/>
      <c r="BV377"/>
      <c r="BW377"/>
      <c r="BX377"/>
    </row>
    <row r="378" spans="41:76" x14ac:dyDescent="0.45">
      <c r="AO378"/>
      <c r="AP378"/>
      <c r="AQ378"/>
      <c r="AR378"/>
      <c r="AS378"/>
      <c r="AT378"/>
      <c r="AU378"/>
      <c r="AV378"/>
      <c r="AW378"/>
      <c r="AX378"/>
      <c r="AY378"/>
      <c r="AZ378"/>
      <c r="BA378"/>
      <c r="BB378"/>
      <c r="BC378"/>
      <c r="BD378"/>
      <c r="BE378"/>
      <c r="BF378"/>
      <c r="BG378"/>
      <c r="BH378"/>
      <c r="BI378"/>
      <c r="BJ378"/>
      <c r="BK378"/>
      <c r="BL378"/>
      <c r="BM378"/>
      <c r="BN378"/>
      <c r="BO378"/>
      <c r="BP378"/>
      <c r="BQ378"/>
      <c r="BR378"/>
      <c r="BS378"/>
      <c r="BT378"/>
      <c r="BU378"/>
      <c r="BV378"/>
      <c r="BW378"/>
      <c r="BX378"/>
    </row>
    <row r="379" spans="41:76" x14ac:dyDescent="0.45">
      <c r="AO379"/>
      <c r="AP379"/>
      <c r="AQ379"/>
      <c r="AR379"/>
      <c r="AS379"/>
      <c r="AT379"/>
      <c r="AU379"/>
      <c r="AV379"/>
      <c r="AW379"/>
      <c r="AX379"/>
      <c r="AY379"/>
      <c r="AZ379"/>
      <c r="BA379"/>
      <c r="BB379"/>
      <c r="BC379"/>
      <c r="BD379"/>
      <c r="BE379"/>
      <c r="BF379"/>
      <c r="BG379"/>
      <c r="BH379"/>
      <c r="BI379"/>
      <c r="BJ379"/>
      <c r="BK379"/>
      <c r="BL379"/>
      <c r="BM379"/>
      <c r="BN379"/>
      <c r="BO379"/>
      <c r="BP379"/>
      <c r="BQ379"/>
      <c r="BR379"/>
      <c r="BS379"/>
      <c r="BT379"/>
      <c r="BU379"/>
      <c r="BV379"/>
      <c r="BW379"/>
      <c r="BX379"/>
    </row>
    <row r="380" spans="41:76" x14ac:dyDescent="0.45">
      <c r="AO380"/>
      <c r="AP380"/>
      <c r="AQ380"/>
      <c r="AR380"/>
      <c r="AS380"/>
      <c r="AT380"/>
      <c r="AU380"/>
      <c r="AV380"/>
      <c r="AW380"/>
      <c r="AX380"/>
      <c r="AY380"/>
      <c r="AZ380"/>
      <c r="BA380"/>
      <c r="BB380"/>
      <c r="BC380"/>
      <c r="BD380"/>
      <c r="BE380"/>
      <c r="BF380"/>
      <c r="BG380"/>
      <c r="BH380"/>
      <c r="BI380"/>
      <c r="BJ380"/>
      <c r="BK380"/>
      <c r="BL380"/>
      <c r="BM380"/>
      <c r="BN380"/>
      <c r="BO380"/>
      <c r="BP380"/>
      <c r="BQ380"/>
      <c r="BR380"/>
      <c r="BS380"/>
      <c r="BT380"/>
      <c r="BU380"/>
      <c r="BV380"/>
      <c r="BW380"/>
      <c r="BX380"/>
    </row>
    <row r="381" spans="41:76" x14ac:dyDescent="0.45">
      <c r="AO381"/>
      <c r="AP381"/>
      <c r="AQ381"/>
      <c r="AR381"/>
      <c r="AS381"/>
      <c r="AT381"/>
      <c r="AU381"/>
      <c r="AV381"/>
      <c r="AW381"/>
      <c r="AX381"/>
      <c r="AY381"/>
      <c r="AZ381"/>
      <c r="BA381"/>
      <c r="BB381"/>
      <c r="BC381"/>
      <c r="BD381"/>
      <c r="BE381"/>
      <c r="BF381"/>
      <c r="BG381"/>
      <c r="BH381"/>
      <c r="BI381"/>
      <c r="BJ381"/>
      <c r="BK381"/>
      <c r="BL381"/>
      <c r="BM381"/>
      <c r="BN381"/>
      <c r="BO381"/>
      <c r="BP381"/>
      <c r="BQ381"/>
      <c r="BR381"/>
      <c r="BS381"/>
      <c r="BT381"/>
      <c r="BU381"/>
      <c r="BV381"/>
      <c r="BW381"/>
      <c r="BX381"/>
    </row>
    <row r="382" spans="41:76" x14ac:dyDescent="0.45">
      <c r="AO382"/>
      <c r="AP382"/>
      <c r="AQ382"/>
      <c r="AR382"/>
      <c r="AS382"/>
      <c r="AT382"/>
      <c r="AU382"/>
      <c r="AV382"/>
      <c r="AW382"/>
      <c r="AX382"/>
      <c r="AY382"/>
      <c r="AZ382"/>
      <c r="BA382"/>
      <c r="BB382"/>
      <c r="BC382"/>
      <c r="BD382"/>
      <c r="BE382"/>
      <c r="BF382"/>
      <c r="BG382"/>
      <c r="BH382"/>
      <c r="BI382"/>
      <c r="BJ382"/>
      <c r="BK382"/>
      <c r="BL382"/>
      <c r="BM382"/>
      <c r="BN382"/>
      <c r="BO382"/>
      <c r="BP382"/>
      <c r="BQ382"/>
      <c r="BR382"/>
      <c r="BS382"/>
      <c r="BT382"/>
      <c r="BU382"/>
      <c r="BV382"/>
      <c r="BW382"/>
      <c r="BX382"/>
    </row>
    <row r="383" spans="41:76" x14ac:dyDescent="0.45">
      <c r="AO383"/>
      <c r="AP383"/>
      <c r="AQ383"/>
      <c r="AR383"/>
      <c r="AS383"/>
      <c r="AT383"/>
      <c r="AU383"/>
      <c r="AV383"/>
      <c r="AW383"/>
      <c r="AX383"/>
      <c r="AY383"/>
      <c r="AZ383"/>
      <c r="BA383"/>
      <c r="BB383"/>
      <c r="BC383"/>
      <c r="BD383"/>
      <c r="BE383"/>
      <c r="BF383"/>
      <c r="BG383"/>
      <c r="BH383"/>
      <c r="BI383"/>
      <c r="BJ383"/>
      <c r="BK383"/>
      <c r="BL383"/>
      <c r="BM383"/>
      <c r="BN383"/>
      <c r="BO383"/>
      <c r="BP383"/>
      <c r="BQ383"/>
      <c r="BR383"/>
      <c r="BS383"/>
      <c r="BT383"/>
      <c r="BU383"/>
      <c r="BV383"/>
      <c r="BW383"/>
      <c r="BX383"/>
    </row>
    <row r="384" spans="41:76" x14ac:dyDescent="0.45">
      <c r="AO384"/>
      <c r="AP384"/>
      <c r="AQ384"/>
      <c r="AR384"/>
      <c r="AS384"/>
      <c r="AT384"/>
      <c r="AU384"/>
      <c r="AV384"/>
      <c r="AW384"/>
      <c r="AX384"/>
      <c r="AY384"/>
      <c r="AZ384"/>
      <c r="BA384"/>
      <c r="BB384"/>
      <c r="BC384"/>
      <c r="BD384"/>
      <c r="BE384"/>
      <c r="BF384"/>
      <c r="BG384"/>
      <c r="BH384"/>
      <c r="BI384"/>
      <c r="BJ384"/>
      <c r="BK384"/>
      <c r="BL384"/>
      <c r="BM384"/>
      <c r="BN384"/>
      <c r="BO384"/>
      <c r="BP384"/>
      <c r="BQ384"/>
      <c r="BR384"/>
      <c r="BS384"/>
      <c r="BT384"/>
      <c r="BU384"/>
      <c r="BV384"/>
      <c r="BW384"/>
      <c r="BX384"/>
    </row>
    <row r="385" spans="41:76" x14ac:dyDescent="0.45">
      <c r="AO385"/>
      <c r="AP385"/>
      <c r="AQ385"/>
      <c r="AR385"/>
      <c r="AS385"/>
      <c r="AT385"/>
      <c r="AU385"/>
      <c r="AV385"/>
      <c r="AW385"/>
      <c r="AX385"/>
      <c r="AY385"/>
      <c r="AZ385"/>
      <c r="BA385"/>
      <c r="BB385"/>
      <c r="BC385"/>
      <c r="BD385"/>
      <c r="BE385"/>
      <c r="BF385"/>
      <c r="BG385"/>
      <c r="BH385"/>
      <c r="BI385"/>
      <c r="BJ385"/>
      <c r="BK385"/>
      <c r="BL385"/>
      <c r="BM385"/>
      <c r="BN385"/>
      <c r="BO385"/>
      <c r="BP385"/>
      <c r="BQ385"/>
      <c r="BR385"/>
      <c r="BS385"/>
      <c r="BT385"/>
      <c r="BU385"/>
      <c r="BV385"/>
      <c r="BW385"/>
      <c r="BX385"/>
    </row>
    <row r="386" spans="41:76" x14ac:dyDescent="0.45">
      <c r="AO386"/>
      <c r="AP386"/>
      <c r="AQ386"/>
      <c r="AR386"/>
      <c r="AS386"/>
      <c r="AT386"/>
      <c r="AU386"/>
      <c r="AV386"/>
      <c r="AW386"/>
      <c r="AX386"/>
      <c r="AY386"/>
      <c r="AZ386"/>
      <c r="BA386"/>
      <c r="BB386"/>
      <c r="BC386"/>
      <c r="BD386"/>
      <c r="BE386"/>
      <c r="BF386"/>
      <c r="BG386"/>
      <c r="BH386"/>
      <c r="BI386"/>
      <c r="BJ386"/>
      <c r="BK386"/>
      <c r="BL386"/>
      <c r="BM386"/>
      <c r="BN386"/>
      <c r="BO386"/>
      <c r="BP386"/>
      <c r="BQ386"/>
      <c r="BR386"/>
      <c r="BS386"/>
      <c r="BT386"/>
      <c r="BU386"/>
      <c r="BV386"/>
      <c r="BW386"/>
      <c r="BX386"/>
    </row>
    <row r="387" spans="41:76" x14ac:dyDescent="0.45">
      <c r="AO387"/>
      <c r="AP387"/>
      <c r="AQ387"/>
      <c r="AR387"/>
      <c r="AS387"/>
      <c r="AT387"/>
      <c r="AU387"/>
      <c r="AV387"/>
      <c r="AW387"/>
      <c r="AX387"/>
      <c r="AY387"/>
      <c r="AZ387"/>
      <c r="BA387"/>
      <c r="BB387"/>
      <c r="BC387"/>
      <c r="BD387"/>
      <c r="BE387"/>
      <c r="BF387"/>
      <c r="BG387"/>
      <c r="BH387"/>
      <c r="BI387"/>
      <c r="BJ387"/>
      <c r="BK387"/>
      <c r="BL387"/>
      <c r="BM387"/>
      <c r="BN387"/>
      <c r="BO387"/>
      <c r="BP387"/>
      <c r="BQ387"/>
      <c r="BR387"/>
      <c r="BS387"/>
      <c r="BT387"/>
      <c r="BU387"/>
      <c r="BV387"/>
      <c r="BW387"/>
      <c r="BX387"/>
    </row>
    <row r="388" spans="41:76" x14ac:dyDescent="0.45">
      <c r="AO388"/>
      <c r="AP388"/>
      <c r="AQ388"/>
      <c r="AR388"/>
      <c r="AS388"/>
      <c r="AT388"/>
      <c r="AU388"/>
      <c r="AV388"/>
      <c r="AW388"/>
      <c r="AX388"/>
      <c r="AY388"/>
      <c r="AZ388"/>
      <c r="BA388"/>
      <c r="BB388"/>
      <c r="BC388"/>
      <c r="BD388"/>
      <c r="BE388"/>
      <c r="BF388"/>
      <c r="BG388"/>
      <c r="BH388"/>
      <c r="BI388"/>
      <c r="BJ388"/>
      <c r="BK388"/>
      <c r="BL388"/>
      <c r="BM388"/>
      <c r="BN388"/>
      <c r="BO388"/>
      <c r="BP388"/>
      <c r="BQ388"/>
      <c r="BR388"/>
      <c r="BS388"/>
      <c r="BT388"/>
      <c r="BU388"/>
      <c r="BV388"/>
      <c r="BW388"/>
      <c r="BX388"/>
    </row>
    <row r="389" spans="41:76" x14ac:dyDescent="0.45">
      <c r="AO389"/>
      <c r="AP389"/>
      <c r="AQ389"/>
      <c r="AR389"/>
      <c r="AS389"/>
      <c r="AT389"/>
      <c r="AU389"/>
      <c r="AV389"/>
      <c r="AW389"/>
      <c r="AX389"/>
      <c r="AY389"/>
      <c r="AZ389"/>
      <c r="BA389"/>
      <c r="BB389"/>
      <c r="BC389"/>
      <c r="BD389"/>
      <c r="BE389"/>
      <c r="BF389"/>
      <c r="BG389"/>
      <c r="BH389"/>
      <c r="BI389"/>
      <c r="BJ389"/>
      <c r="BK389"/>
      <c r="BL389"/>
      <c r="BM389"/>
      <c r="BN389"/>
      <c r="BO389"/>
      <c r="BP389"/>
      <c r="BQ389"/>
      <c r="BR389"/>
      <c r="BS389"/>
      <c r="BT389"/>
      <c r="BU389"/>
      <c r="BV389"/>
      <c r="BW389"/>
      <c r="BX389"/>
    </row>
    <row r="390" spans="41:76" x14ac:dyDescent="0.45">
      <c r="AO390"/>
      <c r="AP390"/>
      <c r="AQ390"/>
      <c r="AR390"/>
      <c r="AS390"/>
      <c r="AT390"/>
      <c r="AU390"/>
      <c r="AV390"/>
      <c r="AW390"/>
      <c r="AX390"/>
      <c r="AY390"/>
      <c r="AZ390"/>
      <c r="BA390"/>
      <c r="BB390"/>
      <c r="BC390"/>
      <c r="BD390"/>
      <c r="BE390"/>
      <c r="BF390"/>
      <c r="BG390"/>
      <c r="BH390"/>
      <c r="BI390"/>
      <c r="BJ390"/>
      <c r="BK390"/>
      <c r="BL390"/>
      <c r="BM390"/>
      <c r="BN390"/>
      <c r="BO390"/>
      <c r="BP390"/>
      <c r="BQ390"/>
      <c r="BR390"/>
      <c r="BS390"/>
      <c r="BT390"/>
      <c r="BU390"/>
      <c r="BV390"/>
      <c r="BW390"/>
      <c r="BX390"/>
    </row>
    <row r="391" spans="41:76" x14ac:dyDescent="0.45">
      <c r="AO391"/>
      <c r="AP391"/>
      <c r="AQ391"/>
      <c r="AR391"/>
      <c r="AS391"/>
      <c r="AT391"/>
      <c r="AU391"/>
      <c r="AV391"/>
      <c r="AW391"/>
      <c r="AX391"/>
      <c r="AY391"/>
      <c r="AZ391"/>
      <c r="BA391"/>
      <c r="BB391"/>
      <c r="BC391"/>
      <c r="BD391"/>
      <c r="BE391"/>
      <c r="BF391"/>
      <c r="BG391"/>
      <c r="BH391"/>
      <c r="BI391"/>
      <c r="BJ391"/>
      <c r="BK391"/>
      <c r="BL391"/>
      <c r="BM391"/>
      <c r="BN391"/>
      <c r="BO391"/>
      <c r="BP391"/>
      <c r="BQ391"/>
      <c r="BR391"/>
      <c r="BS391"/>
      <c r="BT391"/>
      <c r="BU391"/>
      <c r="BV391"/>
      <c r="BW391"/>
      <c r="BX391"/>
    </row>
    <row r="392" spans="41:76" x14ac:dyDescent="0.45">
      <c r="AO392"/>
      <c r="AP392"/>
      <c r="AQ392"/>
      <c r="AR392"/>
      <c r="AS392"/>
      <c r="AT392"/>
      <c r="AU392"/>
      <c r="AV392"/>
      <c r="AW392"/>
      <c r="AX392"/>
      <c r="AY392"/>
      <c r="AZ392"/>
      <c r="BA392"/>
      <c r="BB392"/>
      <c r="BC392"/>
      <c r="BD392"/>
      <c r="BE392"/>
      <c r="BF392"/>
      <c r="BG392"/>
      <c r="BH392"/>
      <c r="BI392"/>
      <c r="BJ392"/>
      <c r="BK392"/>
      <c r="BL392"/>
      <c r="BM392"/>
      <c r="BN392"/>
      <c r="BO392"/>
      <c r="BP392"/>
      <c r="BQ392"/>
      <c r="BR392"/>
      <c r="BS392"/>
      <c r="BT392"/>
      <c r="BU392"/>
      <c r="BV392"/>
      <c r="BW392"/>
      <c r="BX392"/>
    </row>
    <row r="393" spans="41:76" x14ac:dyDescent="0.45">
      <c r="AO393"/>
      <c r="AP393"/>
      <c r="AQ393"/>
      <c r="AR393"/>
      <c r="AS393"/>
      <c r="AT393"/>
      <c r="AU393"/>
      <c r="AV393"/>
      <c r="AW393"/>
      <c r="AX393"/>
      <c r="AY393"/>
      <c r="AZ393"/>
      <c r="BA393"/>
      <c r="BB393"/>
      <c r="BC393"/>
      <c r="BD393"/>
      <c r="BE393"/>
      <c r="BF393"/>
      <c r="BG393"/>
      <c r="BH393"/>
      <c r="BI393"/>
      <c r="BJ393"/>
      <c r="BK393"/>
      <c r="BL393"/>
      <c r="BM393"/>
      <c r="BN393"/>
      <c r="BO393"/>
      <c r="BP393"/>
      <c r="BQ393"/>
      <c r="BR393"/>
      <c r="BS393"/>
      <c r="BT393"/>
      <c r="BU393"/>
      <c r="BV393"/>
      <c r="BW393"/>
      <c r="BX393"/>
    </row>
    <row r="394" spans="41:76" x14ac:dyDescent="0.45">
      <c r="AO394"/>
      <c r="AP394"/>
      <c r="AQ394"/>
      <c r="AR394"/>
      <c r="AS394"/>
      <c r="AT394"/>
      <c r="AU394"/>
      <c r="AV394"/>
      <c r="AW394"/>
      <c r="AX394"/>
      <c r="AY394"/>
      <c r="AZ394"/>
      <c r="BA394"/>
      <c r="BB394"/>
      <c r="BC394"/>
      <c r="BD394"/>
      <c r="BE394"/>
      <c r="BF394"/>
      <c r="BG394"/>
      <c r="BH394"/>
      <c r="BI394"/>
      <c r="BJ394"/>
      <c r="BK394"/>
      <c r="BL394"/>
      <c r="BM394"/>
      <c r="BN394"/>
      <c r="BO394"/>
      <c r="BP394"/>
      <c r="BQ394"/>
      <c r="BR394"/>
      <c r="BS394"/>
      <c r="BT394"/>
      <c r="BU394"/>
      <c r="BV394"/>
      <c r="BW394"/>
      <c r="BX394"/>
    </row>
    <row r="395" spans="41:76" x14ac:dyDescent="0.45">
      <c r="AO395"/>
      <c r="AP395"/>
      <c r="AQ395"/>
      <c r="AR395"/>
      <c r="AS395"/>
      <c r="AT395"/>
      <c r="AU395"/>
      <c r="AV395"/>
      <c r="AW395"/>
      <c r="AX395"/>
      <c r="AY395"/>
      <c r="AZ395"/>
      <c r="BA395"/>
      <c r="BB395"/>
      <c r="BC395"/>
      <c r="BD395"/>
      <c r="BE395"/>
      <c r="BF395"/>
      <c r="BG395"/>
      <c r="BH395"/>
      <c r="BI395"/>
      <c r="BJ395"/>
      <c r="BK395"/>
      <c r="BL395"/>
      <c r="BM395"/>
      <c r="BN395"/>
      <c r="BO395"/>
      <c r="BP395"/>
      <c r="BQ395"/>
      <c r="BR395"/>
      <c r="BS395"/>
      <c r="BT395"/>
      <c r="BU395"/>
      <c r="BV395"/>
      <c r="BW395"/>
      <c r="BX395"/>
    </row>
    <row r="396" spans="41:76" x14ac:dyDescent="0.45">
      <c r="AO396"/>
      <c r="AP396"/>
      <c r="AQ396"/>
      <c r="AR396"/>
      <c r="AS396"/>
      <c r="AT396"/>
      <c r="AU396"/>
      <c r="AV396"/>
      <c r="AW396"/>
      <c r="AX396"/>
      <c r="AY396"/>
      <c r="AZ396"/>
      <c r="BA396"/>
      <c r="BB396"/>
      <c r="BC396"/>
      <c r="BD396"/>
      <c r="BE396"/>
      <c r="BF396"/>
      <c r="BG396"/>
      <c r="BH396"/>
      <c r="BI396"/>
      <c r="BJ396"/>
      <c r="BK396"/>
      <c r="BL396"/>
      <c r="BM396"/>
      <c r="BN396"/>
      <c r="BO396"/>
      <c r="BP396"/>
      <c r="BQ396"/>
      <c r="BR396"/>
      <c r="BS396"/>
      <c r="BT396"/>
      <c r="BU396"/>
      <c r="BV396"/>
      <c r="BW396"/>
      <c r="BX396"/>
    </row>
    <row r="397" spans="41:76" x14ac:dyDescent="0.45">
      <c r="AO397"/>
      <c r="AP397"/>
      <c r="AQ397"/>
      <c r="AR397"/>
      <c r="AS397"/>
      <c r="AT397"/>
      <c r="AU397"/>
      <c r="AV397"/>
      <c r="AW397"/>
      <c r="AX397"/>
      <c r="AY397"/>
      <c r="AZ397"/>
      <c r="BA397"/>
      <c r="BB397"/>
      <c r="BC397"/>
      <c r="BD397"/>
      <c r="BE397"/>
      <c r="BF397"/>
      <c r="BG397"/>
      <c r="BH397"/>
      <c r="BI397"/>
      <c r="BJ397"/>
      <c r="BK397"/>
      <c r="BL397"/>
      <c r="BM397"/>
      <c r="BN397"/>
      <c r="BO397"/>
      <c r="BP397"/>
      <c r="BQ397"/>
      <c r="BR397"/>
      <c r="BS397"/>
      <c r="BT397"/>
      <c r="BU397"/>
      <c r="BV397"/>
      <c r="BW397"/>
      <c r="BX397"/>
    </row>
    <row r="398" spans="41:76" x14ac:dyDescent="0.45">
      <c r="AO398"/>
      <c r="AP398"/>
      <c r="AQ398"/>
      <c r="AR398"/>
      <c r="AS398"/>
      <c r="AT398"/>
      <c r="AU398"/>
      <c r="AV398"/>
      <c r="AW398"/>
      <c r="AX398"/>
      <c r="AY398"/>
      <c r="AZ398"/>
      <c r="BA398"/>
      <c r="BB398"/>
      <c r="BC398"/>
      <c r="BD398"/>
      <c r="BE398"/>
      <c r="BF398"/>
      <c r="BG398"/>
      <c r="BH398"/>
      <c r="BI398"/>
      <c r="BJ398"/>
      <c r="BK398"/>
      <c r="BL398"/>
      <c r="BM398"/>
      <c r="BN398"/>
      <c r="BO398"/>
      <c r="BP398"/>
      <c r="BQ398"/>
      <c r="BR398"/>
      <c r="BS398"/>
      <c r="BT398"/>
      <c r="BU398"/>
      <c r="BV398"/>
      <c r="BW398"/>
      <c r="BX398"/>
    </row>
    <row r="399" spans="41:76" x14ac:dyDescent="0.45">
      <c r="AO399"/>
      <c r="AP399"/>
      <c r="AQ399"/>
      <c r="AR399"/>
      <c r="AS399"/>
      <c r="AT399"/>
      <c r="AU399"/>
      <c r="AV399"/>
      <c r="AW399"/>
      <c r="AX399"/>
      <c r="AY399"/>
      <c r="AZ399"/>
      <c r="BA399"/>
      <c r="BB399"/>
      <c r="BC399"/>
      <c r="BD399"/>
      <c r="BE399"/>
      <c r="BF399"/>
      <c r="BG399"/>
      <c r="BH399"/>
      <c r="BI399"/>
      <c r="BJ399"/>
      <c r="BK399"/>
      <c r="BL399"/>
      <c r="BM399"/>
      <c r="BN399"/>
      <c r="BO399"/>
      <c r="BP399"/>
      <c r="BQ399"/>
      <c r="BR399"/>
      <c r="BS399"/>
      <c r="BT399"/>
      <c r="BU399"/>
      <c r="BV399"/>
      <c r="BW399"/>
      <c r="BX399"/>
    </row>
    <row r="400" spans="41:76" x14ac:dyDescent="0.45">
      <c r="AO400"/>
      <c r="AP400"/>
      <c r="AQ400"/>
      <c r="AR400"/>
      <c r="AS400"/>
      <c r="AT400"/>
      <c r="AU400"/>
      <c r="AV400"/>
      <c r="AW400"/>
      <c r="AX400"/>
      <c r="AY400"/>
      <c r="AZ400"/>
      <c r="BA400"/>
      <c r="BB400"/>
      <c r="BC400"/>
      <c r="BD400"/>
      <c r="BE400"/>
      <c r="BF400"/>
      <c r="BG400"/>
      <c r="BH400"/>
      <c r="BI400"/>
      <c r="BJ400"/>
      <c r="BK400"/>
      <c r="BL400"/>
      <c r="BM400"/>
      <c r="BN400"/>
      <c r="BO400"/>
      <c r="BP400"/>
      <c r="BQ400"/>
      <c r="BR400"/>
      <c r="BS400"/>
      <c r="BT400"/>
      <c r="BU400"/>
      <c r="BV400"/>
      <c r="BW400"/>
      <c r="BX400"/>
    </row>
    <row r="401" spans="41:76" x14ac:dyDescent="0.45">
      <c r="AO401"/>
      <c r="AP401"/>
      <c r="AQ401"/>
      <c r="AR401"/>
      <c r="AS401"/>
      <c r="AT401"/>
      <c r="AU401"/>
      <c r="AV401"/>
      <c r="AW401"/>
      <c r="AX401"/>
      <c r="AY401"/>
      <c r="AZ401"/>
      <c r="BA401"/>
      <c r="BB401"/>
      <c r="BC401"/>
      <c r="BD401"/>
      <c r="BE401"/>
      <c r="BF401"/>
      <c r="BG401"/>
      <c r="BH401"/>
      <c r="BI401"/>
      <c r="BJ401"/>
      <c r="BK401"/>
      <c r="BL401"/>
      <c r="BM401"/>
      <c r="BN401"/>
      <c r="BO401"/>
      <c r="BP401"/>
      <c r="BQ401"/>
      <c r="BR401"/>
      <c r="BS401"/>
      <c r="BT401"/>
      <c r="BU401"/>
      <c r="BV401"/>
      <c r="BW401"/>
      <c r="BX401"/>
    </row>
    <row r="402" spans="41:76" x14ac:dyDescent="0.45">
      <c r="AO402"/>
      <c r="AP402"/>
      <c r="AQ402"/>
      <c r="AR402"/>
      <c r="AS402"/>
      <c r="AT402"/>
      <c r="AU402"/>
      <c r="AV402"/>
      <c r="AW402"/>
      <c r="AX402"/>
      <c r="AY402"/>
      <c r="AZ402"/>
      <c r="BA402"/>
      <c r="BB402"/>
      <c r="BC402"/>
      <c r="BD402"/>
      <c r="BE402"/>
      <c r="BF402"/>
      <c r="BG402"/>
      <c r="BH402"/>
      <c r="BI402"/>
      <c r="BJ402"/>
      <c r="BK402"/>
      <c r="BL402"/>
      <c r="BM402"/>
      <c r="BN402"/>
      <c r="BO402"/>
      <c r="BP402"/>
      <c r="BQ402"/>
      <c r="BR402"/>
      <c r="BS402"/>
      <c r="BT402"/>
      <c r="BU402"/>
      <c r="BV402"/>
      <c r="BW402"/>
      <c r="BX402"/>
    </row>
    <row r="403" spans="41:76" x14ac:dyDescent="0.45">
      <c r="AO403"/>
      <c r="AP403"/>
      <c r="AQ403"/>
      <c r="AR403"/>
      <c r="AS403"/>
      <c r="AT403"/>
      <c r="AU403"/>
      <c r="AV403"/>
      <c r="AW403"/>
      <c r="AX403"/>
      <c r="AY403"/>
      <c r="AZ403"/>
      <c r="BA403"/>
      <c r="BB403"/>
      <c r="BC403"/>
      <c r="BD403"/>
      <c r="BE403"/>
      <c r="BF403"/>
      <c r="BG403"/>
      <c r="BH403"/>
      <c r="BI403"/>
      <c r="BJ403"/>
      <c r="BK403"/>
      <c r="BL403"/>
      <c r="BM403"/>
      <c r="BN403"/>
      <c r="BO403"/>
      <c r="BP403"/>
      <c r="BQ403"/>
      <c r="BR403"/>
      <c r="BS403"/>
      <c r="BT403"/>
      <c r="BU403"/>
      <c r="BV403"/>
      <c r="BW403"/>
      <c r="BX403"/>
    </row>
    <row r="404" spans="41:76" x14ac:dyDescent="0.45">
      <c r="AO404"/>
      <c r="AP404"/>
      <c r="AQ404"/>
      <c r="AR404"/>
      <c r="AS404"/>
      <c r="AT404"/>
      <c r="AU404"/>
      <c r="AV404"/>
      <c r="AW404"/>
      <c r="AX404"/>
      <c r="AY404"/>
      <c r="AZ404"/>
      <c r="BA404"/>
      <c r="BB404"/>
      <c r="BC404"/>
      <c r="BD404"/>
      <c r="BE404"/>
      <c r="BF404"/>
      <c r="BG404"/>
      <c r="BH404"/>
      <c r="BI404"/>
      <c r="BJ404"/>
      <c r="BK404"/>
      <c r="BL404"/>
      <c r="BM404"/>
      <c r="BN404"/>
      <c r="BO404"/>
      <c r="BP404"/>
      <c r="BQ404"/>
      <c r="BR404"/>
      <c r="BS404"/>
      <c r="BT404"/>
      <c r="BU404"/>
      <c r="BV404"/>
      <c r="BW404"/>
      <c r="BX404"/>
    </row>
    <row r="405" spans="41:76" x14ac:dyDescent="0.45">
      <c r="AO405"/>
      <c r="AP405"/>
      <c r="AQ405"/>
      <c r="AR405"/>
      <c r="AS405"/>
      <c r="AT405"/>
      <c r="AU405"/>
      <c r="AV405"/>
      <c r="AW405"/>
      <c r="AX405"/>
      <c r="AY405"/>
      <c r="AZ405"/>
      <c r="BA405"/>
      <c r="BB405"/>
      <c r="BC405"/>
      <c r="BD405"/>
      <c r="BE405"/>
      <c r="BF405"/>
      <c r="BG405"/>
      <c r="BH405"/>
      <c r="BI405"/>
      <c r="BJ405"/>
      <c r="BK405"/>
      <c r="BL405"/>
      <c r="BM405"/>
      <c r="BN405"/>
      <c r="BO405"/>
      <c r="BP405"/>
      <c r="BQ405"/>
      <c r="BR405"/>
      <c r="BS405"/>
      <c r="BT405"/>
      <c r="BU405"/>
      <c r="BV405"/>
      <c r="BW405"/>
      <c r="BX405"/>
    </row>
    <row r="406" spans="41:76" x14ac:dyDescent="0.45">
      <c r="AO406"/>
      <c r="AP406"/>
      <c r="AQ406"/>
      <c r="AR406"/>
      <c r="AS406"/>
      <c r="AT406"/>
      <c r="AU406"/>
      <c r="AV406"/>
      <c r="AW406"/>
      <c r="AX406"/>
      <c r="AY406"/>
      <c r="AZ406"/>
      <c r="BA406"/>
      <c r="BB406"/>
      <c r="BC406"/>
      <c r="BD406"/>
      <c r="BE406"/>
      <c r="BF406"/>
      <c r="BG406"/>
      <c r="BH406"/>
      <c r="BI406"/>
      <c r="BJ406"/>
      <c r="BK406"/>
      <c r="BL406"/>
      <c r="BM406"/>
      <c r="BN406"/>
      <c r="BO406"/>
      <c r="BP406"/>
      <c r="BQ406"/>
      <c r="BR406"/>
      <c r="BS406"/>
      <c r="BT406"/>
      <c r="BU406"/>
      <c r="BV406"/>
      <c r="BW406"/>
      <c r="BX406"/>
    </row>
    <row r="407" spans="41:76" x14ac:dyDescent="0.45">
      <c r="AO407"/>
      <c r="AP407"/>
      <c r="AQ407"/>
      <c r="AR407"/>
      <c r="AS407"/>
      <c r="AT407"/>
      <c r="AU407"/>
      <c r="AV407"/>
      <c r="AW407"/>
      <c r="AX407"/>
      <c r="AY407"/>
      <c r="AZ407"/>
      <c r="BA407"/>
      <c r="BB407"/>
      <c r="BC407"/>
      <c r="BD407"/>
      <c r="BE407"/>
      <c r="BF407"/>
      <c r="BG407"/>
      <c r="BH407"/>
      <c r="BI407"/>
      <c r="BJ407"/>
      <c r="BK407"/>
      <c r="BL407"/>
      <c r="BM407"/>
      <c r="BN407"/>
      <c r="BO407"/>
      <c r="BP407"/>
      <c r="BQ407"/>
      <c r="BR407"/>
      <c r="BS407"/>
      <c r="BT407"/>
      <c r="BU407"/>
      <c r="BV407"/>
      <c r="BW407"/>
      <c r="BX407"/>
    </row>
  </sheetData>
  <mergeCells count="86">
    <mergeCell ref="X31:Y31"/>
    <mergeCell ref="X32:Y32"/>
    <mergeCell ref="X33:Y33"/>
    <mergeCell ref="X2:Y2"/>
    <mergeCell ref="P2:Q2"/>
    <mergeCell ref="X29:Y29"/>
    <mergeCell ref="P29:Q29"/>
    <mergeCell ref="P30:Q30"/>
    <mergeCell ref="O28:Y28"/>
    <mergeCell ref="X30:Y30"/>
    <mergeCell ref="F2:H2"/>
    <mergeCell ref="I2:K2"/>
    <mergeCell ref="L2:N2"/>
    <mergeCell ref="D53:N53"/>
    <mergeCell ref="V2:W2"/>
    <mergeCell ref="P31:Q31"/>
    <mergeCell ref="P32:Q32"/>
    <mergeCell ref="P33:Q33"/>
    <mergeCell ref="P34:Q34"/>
    <mergeCell ref="R46:S46"/>
    <mergeCell ref="R47:S47"/>
    <mergeCell ref="R29:S29"/>
    <mergeCell ref="T29:U29"/>
    <mergeCell ref="V29:W29"/>
    <mergeCell ref="T34:U34"/>
    <mergeCell ref="T35:U35"/>
    <mergeCell ref="C1:N1"/>
    <mergeCell ref="T2:U2"/>
    <mergeCell ref="C55:G55"/>
    <mergeCell ref="R2:S2"/>
    <mergeCell ref="R30:S30"/>
    <mergeCell ref="R31:S31"/>
    <mergeCell ref="R32:S32"/>
    <mergeCell ref="R33:S33"/>
    <mergeCell ref="R34:S34"/>
    <mergeCell ref="R35:S35"/>
    <mergeCell ref="R36:S36"/>
    <mergeCell ref="R37:S37"/>
    <mergeCell ref="R38:S38"/>
    <mergeCell ref="R39:S39"/>
    <mergeCell ref="R40:S40"/>
    <mergeCell ref="C2:E2"/>
    <mergeCell ref="R43:S43"/>
    <mergeCell ref="R44:S44"/>
    <mergeCell ref="R45:S45"/>
    <mergeCell ref="T36:U36"/>
    <mergeCell ref="T37:U37"/>
    <mergeCell ref="T38:U38"/>
    <mergeCell ref="R41:S41"/>
    <mergeCell ref="R42:S42"/>
    <mergeCell ref="P46:Q46"/>
    <mergeCell ref="P47:Q47"/>
    <mergeCell ref="V30:W30"/>
    <mergeCell ref="V31:W31"/>
    <mergeCell ref="V32:W32"/>
    <mergeCell ref="V33:W33"/>
    <mergeCell ref="V34:W34"/>
    <mergeCell ref="V35:W35"/>
    <mergeCell ref="V36:W36"/>
    <mergeCell ref="V37:W37"/>
    <mergeCell ref="V38:W38"/>
    <mergeCell ref="T30:U30"/>
    <mergeCell ref="T31:U31"/>
    <mergeCell ref="T32:U32"/>
    <mergeCell ref="T33:U33"/>
    <mergeCell ref="P45:Q45"/>
    <mergeCell ref="X34:Y34"/>
    <mergeCell ref="X35:Y35"/>
    <mergeCell ref="X36:Y36"/>
    <mergeCell ref="X37:Y37"/>
    <mergeCell ref="X38:Y38"/>
    <mergeCell ref="P44:Q44"/>
    <mergeCell ref="P43:Q43"/>
    <mergeCell ref="P42:Q42"/>
    <mergeCell ref="P41:Q41"/>
    <mergeCell ref="P40:Q40"/>
    <mergeCell ref="P39:Q39"/>
    <mergeCell ref="P38:Q38"/>
    <mergeCell ref="P37:Q37"/>
    <mergeCell ref="P36:Q36"/>
    <mergeCell ref="P35:Q35"/>
    <mergeCell ref="AC1:AN1"/>
    <mergeCell ref="AC2:AE2"/>
    <mergeCell ref="AF2:AH2"/>
    <mergeCell ref="AI2:AK2"/>
    <mergeCell ref="AL2:AN2"/>
  </mergeCells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E0083-0CEB-4401-859A-C347C8C7D80F}">
  <dimension ref="B1:BY98"/>
  <sheetViews>
    <sheetView topLeftCell="D1" zoomScale="64" workbookViewId="0">
      <selection activeCell="J67" sqref="J67"/>
    </sheetView>
  </sheetViews>
  <sheetFormatPr defaultRowHeight="14.25" x14ac:dyDescent="0.45"/>
  <cols>
    <col min="2" max="2" width="7.33203125" bestFit="1" customWidth="1"/>
    <col min="3" max="3" width="9.73046875" bestFit="1" customWidth="1"/>
    <col min="4" max="9" width="9.6640625" bestFit="1" customWidth="1"/>
    <col min="10" max="12" width="6.265625" bestFit="1" customWidth="1"/>
    <col min="13" max="13" width="8.6640625" bestFit="1" customWidth="1"/>
    <col min="14" max="15" width="9.6640625" bestFit="1" customWidth="1"/>
    <col min="16" max="16" width="34" bestFit="1" customWidth="1"/>
    <col min="17" max="17" width="6.86328125" bestFit="1" customWidth="1"/>
    <col min="18" max="18" width="7.33203125" bestFit="1" customWidth="1"/>
    <col min="19" max="19" width="6.86328125" bestFit="1" customWidth="1"/>
    <col min="20" max="20" width="7.33203125" bestFit="1" customWidth="1"/>
    <col min="21" max="21" width="6.86328125" bestFit="1" customWidth="1"/>
    <col min="22" max="22" width="7.33203125" bestFit="1" customWidth="1"/>
    <col min="23" max="23" width="6.86328125" bestFit="1" customWidth="1"/>
    <col min="24" max="24" width="7.33203125" bestFit="1" customWidth="1"/>
    <col min="25" max="26" width="7.33203125" customWidth="1"/>
    <col min="27" max="27" width="6.86328125" bestFit="1" customWidth="1"/>
    <col min="28" max="28" width="7.33203125" bestFit="1" customWidth="1"/>
  </cols>
  <sheetData>
    <row r="1" spans="2:77" ht="14.65" thickBot="1" x14ac:dyDescent="0.5">
      <c r="B1" s="14"/>
      <c r="C1" s="14"/>
      <c r="D1" s="156" t="s">
        <v>287</v>
      </c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4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D1" s="14"/>
      <c r="AE1" s="14"/>
      <c r="AF1" s="156" t="s">
        <v>289</v>
      </c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</row>
    <row r="2" spans="2:77" ht="14.65" thickBot="1" x14ac:dyDescent="0.5">
      <c r="B2" s="14"/>
      <c r="C2" s="14"/>
      <c r="D2" s="157" t="s">
        <v>71</v>
      </c>
      <c r="E2" s="158"/>
      <c r="F2" s="159"/>
      <c r="G2" s="157" t="s">
        <v>225</v>
      </c>
      <c r="H2" s="158"/>
      <c r="I2" s="159"/>
      <c r="J2" s="157" t="s">
        <v>73</v>
      </c>
      <c r="K2" s="158"/>
      <c r="L2" s="159"/>
      <c r="M2" s="157" t="s">
        <v>226</v>
      </c>
      <c r="N2" s="158"/>
      <c r="O2" s="159"/>
      <c r="P2" s="14"/>
      <c r="Q2" s="172" t="s">
        <v>227</v>
      </c>
      <c r="R2" s="166"/>
      <c r="S2" s="166" t="s">
        <v>228</v>
      </c>
      <c r="T2" s="166"/>
      <c r="U2" s="166" t="s">
        <v>233</v>
      </c>
      <c r="V2" s="166"/>
      <c r="W2" s="166" t="s">
        <v>232</v>
      </c>
      <c r="X2" s="166"/>
      <c r="Y2" s="166" t="s">
        <v>235</v>
      </c>
      <c r="Z2" s="171"/>
      <c r="AA2" s="166" t="s">
        <v>291</v>
      </c>
      <c r="AB2" s="171"/>
      <c r="AD2" s="14"/>
      <c r="AE2" s="14"/>
      <c r="AF2" s="157" t="s">
        <v>71</v>
      </c>
      <c r="AG2" s="158"/>
      <c r="AH2" s="159"/>
      <c r="AI2" s="157" t="s">
        <v>225</v>
      </c>
      <c r="AJ2" s="158"/>
      <c r="AK2" s="159"/>
      <c r="AL2" s="157" t="s">
        <v>73</v>
      </c>
      <c r="AM2" s="158"/>
      <c r="AN2" s="159"/>
      <c r="AO2" s="157" t="s">
        <v>288</v>
      </c>
      <c r="AP2" s="158"/>
      <c r="AQ2" s="159"/>
    </row>
    <row r="3" spans="2:77" ht="14.65" thickBot="1" x14ac:dyDescent="0.5">
      <c r="B3" s="113"/>
      <c r="C3" s="114" t="s">
        <v>159</v>
      </c>
      <c r="D3" s="115">
        <v>1.4045209999999999</v>
      </c>
      <c r="E3" s="116">
        <v>7.9158710000000001</v>
      </c>
      <c r="F3" s="117">
        <v>14.425929999999999</v>
      </c>
      <c r="G3" s="115">
        <v>21.013494999999999</v>
      </c>
      <c r="H3" s="116">
        <v>27.526178000000002</v>
      </c>
      <c r="I3" s="117">
        <v>34.040971999999996</v>
      </c>
      <c r="J3" s="115">
        <v>40.616371999999998</v>
      </c>
      <c r="K3" s="116">
        <v>47.133957000000002</v>
      </c>
      <c r="L3" s="117">
        <v>53.653551999999998</v>
      </c>
      <c r="M3" s="115">
        <v>60.231383000000001</v>
      </c>
      <c r="N3" s="116">
        <v>66.752581000000006</v>
      </c>
      <c r="O3" s="117">
        <v>73.270407000000006</v>
      </c>
      <c r="P3" s="118"/>
      <c r="Q3" s="121" t="s">
        <v>177</v>
      </c>
      <c r="R3" s="119" t="s">
        <v>164</v>
      </c>
      <c r="S3" s="121" t="s">
        <v>177</v>
      </c>
      <c r="T3" s="119" t="s">
        <v>164</v>
      </c>
      <c r="U3" s="118" t="s">
        <v>177</v>
      </c>
      <c r="V3" s="119" t="s">
        <v>164</v>
      </c>
      <c r="W3" s="118" t="s">
        <v>177</v>
      </c>
      <c r="X3" s="119" t="s">
        <v>164</v>
      </c>
      <c r="Y3" s="118" t="s">
        <v>177</v>
      </c>
      <c r="Z3" s="120" t="s">
        <v>164</v>
      </c>
      <c r="AA3" s="118" t="s">
        <v>177</v>
      </c>
      <c r="AB3" s="120" t="s">
        <v>164</v>
      </c>
      <c r="AD3" s="113"/>
      <c r="AE3" s="114" t="s">
        <v>159</v>
      </c>
      <c r="AF3" s="115">
        <v>1.4045209999999999</v>
      </c>
      <c r="AG3" s="116">
        <v>7.9158710000000001</v>
      </c>
      <c r="AH3" s="117">
        <v>14.425929999999999</v>
      </c>
      <c r="AI3" s="115">
        <v>21.013494999999999</v>
      </c>
      <c r="AJ3" s="116">
        <v>27.526178000000002</v>
      </c>
      <c r="AK3" s="117">
        <v>34.040971999999996</v>
      </c>
      <c r="AL3" s="115">
        <v>40.616371999999998</v>
      </c>
      <c r="AM3" s="116">
        <v>47.133957000000002</v>
      </c>
      <c r="AN3" s="117">
        <v>53.653551999999998</v>
      </c>
      <c r="AO3" s="115">
        <v>60.231383000000001</v>
      </c>
      <c r="AP3" s="116">
        <v>66.752581000000006</v>
      </c>
      <c r="AQ3" s="117">
        <v>73.270407000000006</v>
      </c>
    </row>
    <row r="4" spans="2:77" x14ac:dyDescent="0.45">
      <c r="B4" s="91" t="s">
        <v>177</v>
      </c>
      <c r="C4" s="92" t="s">
        <v>178</v>
      </c>
      <c r="D4" s="93">
        <v>41.896830000000001</v>
      </c>
      <c r="E4" s="93">
        <v>42.55059</v>
      </c>
      <c r="F4" s="94">
        <v>44.232039999999998</v>
      </c>
      <c r="G4" s="95"/>
      <c r="H4" s="93"/>
      <c r="I4" s="94"/>
      <c r="J4" s="95">
        <v>106.8317</v>
      </c>
      <c r="K4" s="93">
        <v>88.946950000000001</v>
      </c>
      <c r="L4" s="94">
        <v>84.773570000000007</v>
      </c>
      <c r="M4" s="95">
        <v>17.321490000000001</v>
      </c>
      <c r="N4" s="93">
        <v>19.57338</v>
      </c>
      <c r="O4" s="94">
        <v>20.70598</v>
      </c>
      <c r="P4" s="71" t="s">
        <v>202</v>
      </c>
      <c r="Q4" s="64">
        <f>AVERAGE(D4:F4)-AVERAGE(M4:O4)</f>
        <v>23.692870000000006</v>
      </c>
      <c r="R4" s="65">
        <f>AVERAGE(D28:F28)-AVERAGE(M28:O28)</f>
        <v>21.876586666666665</v>
      </c>
      <c r="S4" s="64"/>
      <c r="T4" s="65"/>
      <c r="U4" s="64">
        <f>AVERAGE(J4:L4)-AVERAGE(M4:O4)</f>
        <v>74.317123333333342</v>
      </c>
      <c r="V4" s="65">
        <f>AVERAGE(J28:L28)-AVERAGE(M28:O28)</f>
        <v>73.762513333333317</v>
      </c>
      <c r="W4" s="64">
        <f>AVERAGE(J4:L4)-AVERAGE(D4:F4)</f>
        <v>50.624253333333336</v>
      </c>
      <c r="X4" s="65">
        <f>AVERAGE(J28:L28)-AVERAGE(D28:F28)</f>
        <v>51.885926666666656</v>
      </c>
      <c r="Y4" s="64"/>
      <c r="Z4" s="65"/>
      <c r="AA4" s="64">
        <f>AVERAGE(M4:O4)</f>
        <v>19.200283333333331</v>
      </c>
      <c r="AB4" s="65">
        <f>AVERAGE(M28:O28)</f>
        <v>18.687493333333332</v>
      </c>
      <c r="AD4" s="91" t="s">
        <v>177</v>
      </c>
      <c r="AE4" s="92" t="s">
        <v>178</v>
      </c>
      <c r="AF4" s="93">
        <v>77.407629999999997</v>
      </c>
      <c r="AG4" s="93">
        <v>75.841769999999997</v>
      </c>
      <c r="AH4" s="94">
        <v>75.406409999999994</v>
      </c>
      <c r="AI4" s="95">
        <v>82.303460000000001</v>
      </c>
      <c r="AJ4" s="93">
        <v>85.236329999999995</v>
      </c>
      <c r="AK4" s="94">
        <v>88.275379999999998</v>
      </c>
      <c r="AL4" s="95">
        <v>93.415850000000006</v>
      </c>
      <c r="AM4" s="93">
        <v>97.877330000000001</v>
      </c>
      <c r="AN4" s="94">
        <v>97.277569999999997</v>
      </c>
      <c r="AO4" s="95">
        <v>94.217550000000003</v>
      </c>
      <c r="AP4" s="93">
        <v>94.393219999999999</v>
      </c>
      <c r="AQ4" s="94">
        <v>94.505260000000007</v>
      </c>
    </row>
    <row r="5" spans="2:77" x14ac:dyDescent="0.45">
      <c r="B5" s="91"/>
      <c r="C5" s="92" t="s">
        <v>179</v>
      </c>
      <c r="D5" s="93">
        <v>41.247230000000002</v>
      </c>
      <c r="E5" s="93">
        <v>39.663429999999998</v>
      </c>
      <c r="F5" s="94">
        <v>37.741399999999999</v>
      </c>
      <c r="G5" s="95"/>
      <c r="H5" s="93"/>
      <c r="I5" s="94"/>
      <c r="J5" s="95">
        <v>69.795370000000005</v>
      </c>
      <c r="K5" s="93">
        <v>68.894620000000003</v>
      </c>
      <c r="L5" s="94">
        <v>68.904939999999996</v>
      </c>
      <c r="M5" s="95">
        <v>19.765789999999999</v>
      </c>
      <c r="N5" s="93">
        <v>21.58137</v>
      </c>
      <c r="O5" s="94">
        <v>21.762029999999999</v>
      </c>
      <c r="P5" s="71"/>
      <c r="Q5" s="64">
        <f t="shared" ref="Q5:Q21" si="0">AVERAGE(D5:F5)-AVERAGE(M5:O5)</f>
        <v>18.514290000000006</v>
      </c>
      <c r="R5" s="65">
        <f t="shared" ref="R5:R21" si="1">AVERAGE(D29:F29)-AVERAGE(M29:O29)</f>
        <v>19.887569999999993</v>
      </c>
      <c r="S5" s="64"/>
      <c r="T5" s="65"/>
      <c r="U5" s="64">
        <f t="shared" ref="U5:U21" si="2">AVERAGE(J5:L5)-AVERAGE(M5:O5)</f>
        <v>48.161913333333345</v>
      </c>
      <c r="V5" s="65">
        <f t="shared" ref="V5:V21" si="3">AVERAGE(J29:L29)-AVERAGE(M29:O29)</f>
        <v>58.772543333333331</v>
      </c>
      <c r="W5" s="64">
        <f t="shared" ref="W5:W21" si="4">AVERAGE(J5:L5)-AVERAGE(D5:F5)</f>
        <v>29.647623333333335</v>
      </c>
      <c r="X5" s="65">
        <f t="shared" ref="X5:X21" si="5">AVERAGE(J29:L29)-AVERAGE(D29:F29)</f>
        <v>38.884973333333335</v>
      </c>
      <c r="Y5" s="64"/>
      <c r="Z5" s="65"/>
      <c r="AA5" s="64">
        <f t="shared" ref="AA5:AA16" si="6">AVERAGE(M5:O5)</f>
        <v>21.036396666666665</v>
      </c>
      <c r="AB5" s="65">
        <f t="shared" ref="AB5:AB16" si="7">AVERAGE(M29:O29)</f>
        <v>28.070600000000002</v>
      </c>
      <c r="AD5" s="91"/>
      <c r="AE5" s="92" t="s">
        <v>179</v>
      </c>
      <c r="AF5" s="93">
        <v>101.0454</v>
      </c>
      <c r="AG5" s="93">
        <v>100.8771</v>
      </c>
      <c r="AH5" s="94">
        <v>101.339</v>
      </c>
      <c r="AI5" s="95">
        <v>105.33459999999999</v>
      </c>
      <c r="AJ5" s="93">
        <v>108.9259</v>
      </c>
      <c r="AK5" s="94">
        <v>109.52379999999999</v>
      </c>
      <c r="AL5" s="95">
        <v>117.4024</v>
      </c>
      <c r="AM5" s="93">
        <v>117.2445</v>
      </c>
      <c r="AN5" s="94">
        <v>117.36360000000001</v>
      </c>
      <c r="AO5" s="95">
        <v>119.9076</v>
      </c>
      <c r="AP5" s="93">
        <v>115.902</v>
      </c>
      <c r="AQ5" s="94">
        <v>114.4033</v>
      </c>
    </row>
    <row r="6" spans="2:77" x14ac:dyDescent="0.45">
      <c r="B6" s="91"/>
      <c r="C6" s="92" t="s">
        <v>180</v>
      </c>
      <c r="D6" s="93">
        <v>110.5277</v>
      </c>
      <c r="E6" s="93">
        <v>106.7954</v>
      </c>
      <c r="F6" s="94">
        <v>105.14060000000001</v>
      </c>
      <c r="G6" s="95"/>
      <c r="H6" s="93"/>
      <c r="I6" s="94"/>
      <c r="J6" s="95">
        <v>261.67180000000002</v>
      </c>
      <c r="K6" s="93">
        <v>307.4513</v>
      </c>
      <c r="L6" s="94">
        <v>322.447</v>
      </c>
      <c r="M6" s="95">
        <v>28.597899999999999</v>
      </c>
      <c r="N6" s="93">
        <v>30.608809999999998</v>
      </c>
      <c r="O6" s="94">
        <v>32.638820000000003</v>
      </c>
      <c r="P6" s="71"/>
      <c r="Q6" s="64">
        <f t="shared" si="0"/>
        <v>76.87272333333334</v>
      </c>
      <c r="R6" s="65">
        <f t="shared" si="1"/>
        <v>101.74381666666667</v>
      </c>
      <c r="S6" s="64"/>
      <c r="T6" s="65"/>
      <c r="U6" s="64">
        <f t="shared" si="2"/>
        <v>266.57485666666668</v>
      </c>
      <c r="V6" s="65">
        <f t="shared" si="3"/>
        <v>425.59254999999996</v>
      </c>
      <c r="W6" s="64">
        <f t="shared" si="4"/>
        <v>189.70213333333334</v>
      </c>
      <c r="X6" s="65">
        <f t="shared" si="5"/>
        <v>323.84873333333331</v>
      </c>
      <c r="Y6" s="64"/>
      <c r="Z6" s="65"/>
      <c r="AA6" s="64">
        <f t="shared" si="6"/>
        <v>30.615176666666667</v>
      </c>
      <c r="AB6" s="65">
        <f t="shared" si="7"/>
        <v>26.562916666666666</v>
      </c>
      <c r="AD6" s="91"/>
      <c r="AE6" s="92" t="s">
        <v>180</v>
      </c>
      <c r="AF6" s="93">
        <v>126.14060000000001</v>
      </c>
      <c r="AG6" s="93">
        <v>127.673</v>
      </c>
      <c r="AH6" s="94">
        <v>128.43510000000001</v>
      </c>
      <c r="AI6" s="95">
        <v>137.7347</v>
      </c>
      <c r="AJ6" s="93">
        <v>139.67750000000001</v>
      </c>
      <c r="AK6" s="94">
        <v>147.215</v>
      </c>
      <c r="AL6" s="95">
        <v>164.70009999999999</v>
      </c>
      <c r="AM6" s="93">
        <v>164.5059</v>
      </c>
      <c r="AN6" s="94">
        <v>165.12020000000001</v>
      </c>
      <c r="AO6" s="95">
        <v>153.255</v>
      </c>
      <c r="AP6" s="93">
        <v>146.6062</v>
      </c>
      <c r="AQ6" s="94">
        <v>143.30950000000001</v>
      </c>
    </row>
    <row r="7" spans="2:77" x14ac:dyDescent="0.45">
      <c r="B7" s="91"/>
      <c r="C7" s="92" t="s">
        <v>181</v>
      </c>
      <c r="D7" s="93">
        <v>49.211820000000003</v>
      </c>
      <c r="E7" s="93">
        <v>50.472819999999999</v>
      </c>
      <c r="F7" s="94">
        <v>52.146979999999999</v>
      </c>
      <c r="G7" s="95"/>
      <c r="H7" s="93"/>
      <c r="I7" s="94"/>
      <c r="J7" s="95">
        <v>107.4954</v>
      </c>
      <c r="K7" s="93">
        <v>105.63979999999999</v>
      </c>
      <c r="L7" s="94">
        <v>91.410910000000001</v>
      </c>
      <c r="M7" s="95">
        <v>16.983519999999999</v>
      </c>
      <c r="N7" s="93">
        <v>17.101420000000001</v>
      </c>
      <c r="O7" s="94">
        <v>17.669630000000002</v>
      </c>
      <c r="P7" s="71"/>
      <c r="Q7" s="64">
        <f t="shared" si="0"/>
        <v>33.359016666666662</v>
      </c>
      <c r="R7" s="65">
        <f t="shared" si="1"/>
        <v>48.325709999999987</v>
      </c>
      <c r="S7" s="64"/>
      <c r="T7" s="65"/>
      <c r="U7" s="64">
        <f t="shared" si="2"/>
        <v>84.263846666666666</v>
      </c>
      <c r="V7" s="65">
        <f t="shared" si="3"/>
        <v>162.01710333333335</v>
      </c>
      <c r="W7" s="64">
        <f t="shared" si="4"/>
        <v>50.904830000000011</v>
      </c>
      <c r="X7" s="65">
        <f t="shared" si="5"/>
        <v>113.69139333333335</v>
      </c>
      <c r="Y7" s="64"/>
      <c r="Z7" s="65"/>
      <c r="AA7" s="64">
        <f t="shared" si="6"/>
        <v>17.251523333333335</v>
      </c>
      <c r="AB7" s="65">
        <f t="shared" si="7"/>
        <v>24.305163333333336</v>
      </c>
      <c r="AD7" s="91"/>
      <c r="AE7" s="92" t="s">
        <v>181</v>
      </c>
      <c r="AF7" s="93">
        <v>80.995350000000002</v>
      </c>
      <c r="AG7" s="93">
        <v>79.401510000000002</v>
      </c>
      <c r="AH7" s="94">
        <v>81.03004</v>
      </c>
      <c r="AI7" s="95">
        <v>84.113569999999996</v>
      </c>
      <c r="AJ7" s="93">
        <v>86.713340000000002</v>
      </c>
      <c r="AK7" s="94">
        <v>89.662030000000001</v>
      </c>
      <c r="AL7" s="95">
        <v>102.82640000000001</v>
      </c>
      <c r="AM7" s="93">
        <v>106.5673</v>
      </c>
      <c r="AN7" s="94">
        <v>108.08540000000001</v>
      </c>
      <c r="AO7" s="95">
        <v>107.9624</v>
      </c>
      <c r="AP7" s="93">
        <v>106.0784</v>
      </c>
      <c r="AQ7" s="94">
        <v>105.1845</v>
      </c>
    </row>
    <row r="8" spans="2:77" x14ac:dyDescent="0.45">
      <c r="B8" s="91"/>
      <c r="C8" s="92" t="s">
        <v>182</v>
      </c>
      <c r="D8" s="93">
        <v>42.40878</v>
      </c>
      <c r="E8" s="93">
        <v>43.885210000000001</v>
      </c>
      <c r="F8" s="94">
        <v>46.055489999999999</v>
      </c>
      <c r="G8" s="95"/>
      <c r="H8" s="93"/>
      <c r="I8" s="94"/>
      <c r="J8" s="95">
        <v>104.95959999999999</v>
      </c>
      <c r="K8" s="93">
        <v>93.820599999999999</v>
      </c>
      <c r="L8" s="94">
        <v>80.276079999999993</v>
      </c>
      <c r="M8" s="95">
        <v>15.755470000000001</v>
      </c>
      <c r="N8" s="93">
        <v>15.657080000000001</v>
      </c>
      <c r="O8" s="94">
        <v>18.784459999999999</v>
      </c>
      <c r="P8" s="71"/>
      <c r="Q8" s="64">
        <f t="shared" si="0"/>
        <v>27.384156666666662</v>
      </c>
      <c r="R8" s="65">
        <f t="shared" si="1"/>
        <v>43.421293333333338</v>
      </c>
      <c r="S8" s="64"/>
      <c r="T8" s="65"/>
      <c r="U8" s="64">
        <f t="shared" si="2"/>
        <v>76.286423333333317</v>
      </c>
      <c r="V8" s="65">
        <f t="shared" si="3"/>
        <v>132.78377999999998</v>
      </c>
      <c r="W8" s="64">
        <f t="shared" si="4"/>
        <v>48.902266666666655</v>
      </c>
      <c r="X8" s="65">
        <f t="shared" si="5"/>
        <v>89.362486666666655</v>
      </c>
      <c r="Y8" s="64"/>
      <c r="Z8" s="65"/>
      <c r="AA8" s="64">
        <f t="shared" si="6"/>
        <v>16.732336666666669</v>
      </c>
      <c r="AB8" s="65">
        <f t="shared" si="7"/>
        <v>27.163586666666664</v>
      </c>
      <c r="AD8" s="91"/>
      <c r="AE8" s="92" t="s">
        <v>182</v>
      </c>
      <c r="AF8" s="93">
        <v>79.026070000000004</v>
      </c>
      <c r="AG8" s="93">
        <v>77.496229999999997</v>
      </c>
      <c r="AH8" s="94">
        <v>76.940489999999997</v>
      </c>
      <c r="AI8" s="95">
        <v>79.98509</v>
      </c>
      <c r="AJ8" s="93">
        <v>79.403419999999997</v>
      </c>
      <c r="AK8" s="94">
        <v>84.24</v>
      </c>
      <c r="AL8" s="95">
        <v>100.1906</v>
      </c>
      <c r="AM8" s="93">
        <v>110.0044</v>
      </c>
      <c r="AN8" s="94">
        <v>111.6835</v>
      </c>
      <c r="AO8" s="95">
        <v>106.6473</v>
      </c>
      <c r="AP8" s="93">
        <v>104.8609</v>
      </c>
      <c r="AQ8" s="94">
        <v>106.488</v>
      </c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</row>
    <row r="9" spans="2:77" x14ac:dyDescent="0.45">
      <c r="B9" s="91"/>
      <c r="C9" s="96" t="s">
        <v>183</v>
      </c>
      <c r="D9" s="93">
        <v>48.795580000000001</v>
      </c>
      <c r="E9" s="93">
        <v>46.96181</v>
      </c>
      <c r="F9" s="94">
        <v>47.315240000000003</v>
      </c>
      <c r="G9" s="95"/>
      <c r="H9" s="93"/>
      <c r="I9" s="94"/>
      <c r="J9" s="95">
        <v>91.467529999999996</v>
      </c>
      <c r="K9" s="93">
        <v>85.238579999999999</v>
      </c>
      <c r="L9" s="94">
        <v>81.331100000000006</v>
      </c>
      <c r="M9" s="95">
        <v>17.779599999999999</v>
      </c>
      <c r="N9" s="93">
        <v>19.282150000000001</v>
      </c>
      <c r="O9" s="94">
        <v>20.738340000000001</v>
      </c>
      <c r="P9" s="73"/>
      <c r="Q9" s="66">
        <f t="shared" si="0"/>
        <v>28.42418</v>
      </c>
      <c r="R9" s="67">
        <f t="shared" si="1"/>
        <v>38.18647</v>
      </c>
      <c r="S9" s="66"/>
      <c r="T9" s="67"/>
      <c r="U9" s="66">
        <f t="shared" si="2"/>
        <v>66.745706666666678</v>
      </c>
      <c r="V9" s="67">
        <f t="shared" si="3"/>
        <v>117.13486999999998</v>
      </c>
      <c r="W9" s="66">
        <f t="shared" si="4"/>
        <v>38.321526666666671</v>
      </c>
      <c r="X9" s="67">
        <f t="shared" si="5"/>
        <v>78.948399999999964</v>
      </c>
      <c r="Y9" s="66"/>
      <c r="Z9" s="67"/>
      <c r="AA9" s="66">
        <f t="shared" si="6"/>
        <v>19.266696666666668</v>
      </c>
      <c r="AB9" s="67">
        <f t="shared" si="7"/>
        <v>22.891763333333333</v>
      </c>
      <c r="AD9" s="91"/>
      <c r="AE9" s="96" t="s">
        <v>183</v>
      </c>
      <c r="AF9" s="93">
        <v>94.305570000000003</v>
      </c>
      <c r="AG9" s="93">
        <v>95.649299999999997</v>
      </c>
      <c r="AH9" s="94">
        <v>96.840990000000005</v>
      </c>
      <c r="AI9" s="95">
        <v>98.495620000000002</v>
      </c>
      <c r="AJ9" s="93">
        <v>99.353390000000005</v>
      </c>
      <c r="AK9" s="94">
        <v>103.66</v>
      </c>
      <c r="AL9" s="95">
        <v>117.6648</v>
      </c>
      <c r="AM9" s="93">
        <v>120.1819</v>
      </c>
      <c r="AN9" s="94">
        <v>120.5596</v>
      </c>
      <c r="AO9" s="95">
        <v>120.78830000000001</v>
      </c>
      <c r="AP9" s="93">
        <v>116.8216</v>
      </c>
      <c r="AQ9" s="94">
        <v>115.4935</v>
      </c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</row>
    <row r="10" spans="2:77" x14ac:dyDescent="0.45">
      <c r="B10" s="91"/>
      <c r="C10" s="97" t="s">
        <v>184</v>
      </c>
      <c r="D10" s="93">
        <v>68.594290000000001</v>
      </c>
      <c r="E10" s="93">
        <v>62.953110000000002</v>
      </c>
      <c r="F10" s="94">
        <v>59.912030000000001</v>
      </c>
      <c r="G10" s="95"/>
      <c r="H10" s="93"/>
      <c r="I10" s="94"/>
      <c r="J10" s="95">
        <v>103.277</v>
      </c>
      <c r="K10" s="93">
        <v>110.3173</v>
      </c>
      <c r="L10" s="94">
        <v>115.6985</v>
      </c>
      <c r="M10" s="95">
        <v>27.914470000000001</v>
      </c>
      <c r="N10" s="93">
        <v>25.307200000000002</v>
      </c>
      <c r="O10" s="94">
        <v>24.737909999999999</v>
      </c>
      <c r="P10" s="72" t="s">
        <v>203</v>
      </c>
      <c r="Q10" s="62">
        <f t="shared" si="0"/>
        <v>37.833283333333327</v>
      </c>
      <c r="R10" s="63">
        <f t="shared" si="1"/>
        <v>64.738273333333339</v>
      </c>
      <c r="S10" s="62"/>
      <c r="T10" s="63"/>
      <c r="U10" s="62">
        <f t="shared" si="2"/>
        <v>83.777740000000009</v>
      </c>
      <c r="V10" s="63">
        <f t="shared" si="3"/>
        <v>193.57865666666666</v>
      </c>
      <c r="W10" s="62">
        <f t="shared" si="4"/>
        <v>45.944456666666674</v>
      </c>
      <c r="X10" s="63">
        <f t="shared" si="5"/>
        <v>128.84038333333331</v>
      </c>
      <c r="Y10" s="62"/>
      <c r="Z10" s="63"/>
      <c r="AA10" s="62">
        <f t="shared" si="6"/>
        <v>25.986526666666666</v>
      </c>
      <c r="AB10" s="63">
        <f t="shared" si="7"/>
        <v>36.935743333333335</v>
      </c>
      <c r="AD10" s="91"/>
      <c r="AE10" s="97" t="s">
        <v>184</v>
      </c>
      <c r="AF10" s="93">
        <v>99.272369999999995</v>
      </c>
      <c r="AG10" s="93">
        <v>95.900490000000005</v>
      </c>
      <c r="AH10" s="94">
        <v>95.837469999999996</v>
      </c>
      <c r="AI10" s="95">
        <v>112.7376</v>
      </c>
      <c r="AJ10" s="93">
        <v>109.26649999999999</v>
      </c>
      <c r="AK10" s="94">
        <v>102.81100000000001</v>
      </c>
      <c r="AL10" s="95">
        <v>123.273</v>
      </c>
      <c r="AM10" s="93">
        <v>120.82769999999999</v>
      </c>
      <c r="AN10" s="94">
        <v>118.0059</v>
      </c>
      <c r="AO10" s="95">
        <v>114.9693</v>
      </c>
      <c r="AP10" s="93">
        <v>110.5966</v>
      </c>
      <c r="AQ10" s="94">
        <v>108.0595</v>
      </c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</row>
    <row r="11" spans="2:77" x14ac:dyDescent="0.45">
      <c r="B11" s="91"/>
      <c r="C11" s="92" t="s">
        <v>185</v>
      </c>
      <c r="D11" s="93">
        <v>91.487049999999996</v>
      </c>
      <c r="E11" s="93">
        <v>90.884180000000001</v>
      </c>
      <c r="F11" s="94">
        <v>95.948949999999996</v>
      </c>
      <c r="G11" s="95"/>
      <c r="H11" s="93"/>
      <c r="I11" s="94"/>
      <c r="J11" s="95">
        <v>223.05279999999999</v>
      </c>
      <c r="K11" s="93">
        <v>277.79770000000002</v>
      </c>
      <c r="L11" s="94">
        <v>320.3152</v>
      </c>
      <c r="M11" s="95">
        <v>55.235379999999999</v>
      </c>
      <c r="N11" s="93">
        <v>39.692459999999997</v>
      </c>
      <c r="O11" s="94">
        <v>41.111379999999997</v>
      </c>
      <c r="P11" s="71"/>
      <c r="Q11" s="64">
        <f t="shared" si="0"/>
        <v>47.426986666666664</v>
      </c>
      <c r="R11" s="65">
        <f t="shared" si="1"/>
        <v>35.439953333333335</v>
      </c>
      <c r="S11" s="64"/>
      <c r="T11" s="65"/>
      <c r="U11" s="64">
        <f t="shared" si="2"/>
        <v>228.37549333333334</v>
      </c>
      <c r="V11" s="65">
        <f t="shared" si="3"/>
        <v>148.18242333333336</v>
      </c>
      <c r="W11" s="64">
        <f t="shared" si="4"/>
        <v>180.94850666666667</v>
      </c>
      <c r="X11" s="65">
        <f t="shared" si="5"/>
        <v>112.74247000000001</v>
      </c>
      <c r="Y11" s="64"/>
      <c r="Z11" s="65"/>
      <c r="AA11" s="64">
        <f t="shared" si="6"/>
        <v>45.346406666666667</v>
      </c>
      <c r="AB11" s="65">
        <f t="shared" si="7"/>
        <v>28.744309999999999</v>
      </c>
      <c r="AD11" s="91"/>
      <c r="AE11" s="92" t="s">
        <v>185</v>
      </c>
      <c r="AF11" s="93">
        <v>135.3021</v>
      </c>
      <c r="AG11" s="93">
        <v>134.98259999999999</v>
      </c>
      <c r="AH11" s="94">
        <v>137.3398</v>
      </c>
      <c r="AI11" s="95">
        <v>152.22380000000001</v>
      </c>
      <c r="AJ11" s="93">
        <v>154.82079999999999</v>
      </c>
      <c r="AK11" s="94">
        <v>154.7253</v>
      </c>
      <c r="AL11" s="95">
        <v>152.49799999999999</v>
      </c>
      <c r="AM11" s="93">
        <v>149.7114</v>
      </c>
      <c r="AN11" s="94">
        <v>147.5949</v>
      </c>
      <c r="AO11" s="95">
        <v>161.66900000000001</v>
      </c>
      <c r="AP11" s="93">
        <v>153.09530000000001</v>
      </c>
      <c r="AQ11" s="94">
        <v>155.16720000000001</v>
      </c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</row>
    <row r="12" spans="2:77" x14ac:dyDescent="0.45">
      <c r="B12" s="91"/>
      <c r="C12" s="92" t="s">
        <v>186</v>
      </c>
      <c r="D12" s="93">
        <v>49.11889</v>
      </c>
      <c r="E12" s="93">
        <v>45.852449999999997</v>
      </c>
      <c r="F12" s="94">
        <v>42.336570000000002</v>
      </c>
      <c r="G12" s="95"/>
      <c r="H12" s="93"/>
      <c r="I12" s="94"/>
      <c r="J12" s="95">
        <v>78.161519999999996</v>
      </c>
      <c r="K12" s="93">
        <v>86.021360000000001</v>
      </c>
      <c r="L12" s="94">
        <v>91.615889999999993</v>
      </c>
      <c r="M12" s="95">
        <v>27.82281</v>
      </c>
      <c r="N12" s="93">
        <v>27.190860000000001</v>
      </c>
      <c r="O12" s="94">
        <v>26.04524</v>
      </c>
      <c r="P12" s="71"/>
      <c r="Q12" s="64">
        <f t="shared" si="0"/>
        <v>18.749666666666666</v>
      </c>
      <c r="R12" s="65">
        <f t="shared" si="1"/>
        <v>29.300116666666664</v>
      </c>
      <c r="S12" s="64"/>
      <c r="T12" s="65"/>
      <c r="U12" s="64">
        <f t="shared" si="2"/>
        <v>58.246619999999993</v>
      </c>
      <c r="V12" s="65">
        <f t="shared" si="3"/>
        <v>49.005600000000001</v>
      </c>
      <c r="W12" s="64">
        <f t="shared" si="4"/>
        <v>39.49695333333333</v>
      </c>
      <c r="X12" s="65">
        <f t="shared" si="5"/>
        <v>19.705483333333341</v>
      </c>
      <c r="Y12" s="64"/>
      <c r="Z12" s="65"/>
      <c r="AA12" s="64">
        <f t="shared" si="6"/>
        <v>27.019636666666667</v>
      </c>
      <c r="AB12" s="65">
        <f t="shared" si="7"/>
        <v>19.810156666666668</v>
      </c>
      <c r="AD12" s="91"/>
      <c r="AE12" s="92" t="s">
        <v>186</v>
      </c>
      <c r="AF12" s="93">
        <v>108.35169999999999</v>
      </c>
      <c r="AG12" s="93">
        <v>104.0667</v>
      </c>
      <c r="AH12" s="94">
        <v>102.8235</v>
      </c>
      <c r="AI12" s="95">
        <v>114.7735</v>
      </c>
      <c r="AJ12" s="93">
        <v>113.9614</v>
      </c>
      <c r="AK12" s="94">
        <v>109.27379999999999</v>
      </c>
      <c r="AL12" s="95">
        <v>141.9579</v>
      </c>
      <c r="AM12" s="93">
        <v>134.05699999999999</v>
      </c>
      <c r="AN12" s="94">
        <v>127.8604</v>
      </c>
      <c r="AO12" s="95">
        <v>131.8477</v>
      </c>
      <c r="AP12" s="93">
        <v>124.9894</v>
      </c>
      <c r="AQ12" s="94">
        <v>120.1429</v>
      </c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</row>
    <row r="13" spans="2:77" x14ac:dyDescent="0.45">
      <c r="B13" s="91"/>
      <c r="C13" s="92" t="s">
        <v>187</v>
      </c>
      <c r="D13" s="93">
        <v>36.218649999999997</v>
      </c>
      <c r="E13" s="93">
        <v>32.086379999999998</v>
      </c>
      <c r="F13" s="94">
        <v>30.831939999999999</v>
      </c>
      <c r="G13" s="95"/>
      <c r="H13" s="93"/>
      <c r="I13" s="94"/>
      <c r="J13" s="95">
        <v>59.929949999999998</v>
      </c>
      <c r="K13" s="93">
        <v>63.751489999999997</v>
      </c>
      <c r="L13" s="94">
        <v>64.162019999999998</v>
      </c>
      <c r="M13" s="95">
        <v>19.129159999999999</v>
      </c>
      <c r="N13" s="93">
        <v>18.49156</v>
      </c>
      <c r="O13" s="94">
        <v>18.05057</v>
      </c>
      <c r="P13" s="71"/>
      <c r="Q13" s="64">
        <f t="shared" si="0"/>
        <v>14.48856</v>
      </c>
      <c r="R13" s="65">
        <f t="shared" si="1"/>
        <v>24.362916666666663</v>
      </c>
      <c r="S13" s="64"/>
      <c r="T13" s="65"/>
      <c r="U13" s="64">
        <f t="shared" si="2"/>
        <v>44.057389999999998</v>
      </c>
      <c r="V13" s="65">
        <f t="shared" si="3"/>
        <v>81.529756666666657</v>
      </c>
      <c r="W13" s="64">
        <f t="shared" si="4"/>
        <v>29.568829999999998</v>
      </c>
      <c r="X13" s="65">
        <f t="shared" si="5"/>
        <v>57.166839999999993</v>
      </c>
      <c r="Y13" s="64"/>
      <c r="Z13" s="65"/>
      <c r="AA13" s="64">
        <f t="shared" si="6"/>
        <v>18.557096666666666</v>
      </c>
      <c r="AB13" s="65">
        <f t="shared" si="7"/>
        <v>21.893523333333334</v>
      </c>
      <c r="AD13" s="91"/>
      <c r="AE13" s="92" t="s">
        <v>187</v>
      </c>
      <c r="AF13" s="93">
        <v>93.106279999999998</v>
      </c>
      <c r="AG13" s="93">
        <v>95.265090000000001</v>
      </c>
      <c r="AH13" s="94">
        <v>97.082880000000003</v>
      </c>
      <c r="AI13" s="95">
        <v>112.38760000000001</v>
      </c>
      <c r="AJ13" s="93">
        <v>116.3954</v>
      </c>
      <c r="AK13" s="94">
        <v>114.8831</v>
      </c>
      <c r="AL13" s="95">
        <v>120.7094</v>
      </c>
      <c r="AM13" s="93">
        <v>116.5034</v>
      </c>
      <c r="AN13" s="94">
        <v>113.4239</v>
      </c>
      <c r="AO13" s="95">
        <v>113.31829999999999</v>
      </c>
      <c r="AP13" s="93">
        <v>110.2209</v>
      </c>
      <c r="AQ13" s="94">
        <v>108.414</v>
      </c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</row>
    <row r="14" spans="2:77" x14ac:dyDescent="0.45">
      <c r="B14" s="91"/>
      <c r="C14" s="92" t="s">
        <v>188</v>
      </c>
      <c r="D14" s="93">
        <v>31.814219999999999</v>
      </c>
      <c r="E14" s="93">
        <v>28.702549999999999</v>
      </c>
      <c r="F14" s="94">
        <v>26.324870000000001</v>
      </c>
      <c r="G14" s="95"/>
      <c r="H14" s="93"/>
      <c r="I14" s="94"/>
      <c r="J14" s="95">
        <v>35.414610000000003</v>
      </c>
      <c r="K14" s="93">
        <v>35.403849999999998</v>
      </c>
      <c r="L14" s="94">
        <v>34.99098</v>
      </c>
      <c r="M14" s="95">
        <v>14.09056</v>
      </c>
      <c r="N14" s="93">
        <v>14.948650000000001</v>
      </c>
      <c r="O14" s="94">
        <v>14.285959999999999</v>
      </c>
      <c r="P14" s="71"/>
      <c r="Q14" s="64">
        <f t="shared" si="0"/>
        <v>14.50549</v>
      </c>
      <c r="R14" s="65">
        <f t="shared" si="1"/>
        <v>83.641999999999967</v>
      </c>
      <c r="S14" s="64"/>
      <c r="T14" s="65"/>
      <c r="U14" s="64">
        <f t="shared" si="2"/>
        <v>20.828089999999996</v>
      </c>
      <c r="V14" s="65">
        <f t="shared" si="3"/>
        <v>288.92223333333339</v>
      </c>
      <c r="W14" s="64">
        <f t="shared" si="4"/>
        <v>6.3225999999999978</v>
      </c>
      <c r="X14" s="65">
        <f t="shared" si="5"/>
        <v>205.2802333333334</v>
      </c>
      <c r="Y14" s="64"/>
      <c r="Z14" s="65"/>
      <c r="AA14" s="64">
        <f t="shared" si="6"/>
        <v>14.441723333333334</v>
      </c>
      <c r="AB14" s="65">
        <f t="shared" si="7"/>
        <v>47.96436666666667</v>
      </c>
      <c r="AD14" s="91"/>
      <c r="AE14" s="92" t="s">
        <v>188</v>
      </c>
      <c r="AF14" s="93">
        <v>76.503339999999994</v>
      </c>
      <c r="AG14" s="93">
        <v>75.714160000000007</v>
      </c>
      <c r="AH14" s="94">
        <v>74.768339999999995</v>
      </c>
      <c r="AI14" s="95">
        <v>74.268439999999998</v>
      </c>
      <c r="AJ14" s="93">
        <v>75.567350000000005</v>
      </c>
      <c r="AK14" s="94">
        <v>71.969830000000002</v>
      </c>
      <c r="AL14" s="95">
        <v>88.99212</v>
      </c>
      <c r="AM14" s="93">
        <v>86.737319999999997</v>
      </c>
      <c r="AN14" s="94">
        <v>81.456639999999993</v>
      </c>
      <c r="AO14" s="95">
        <v>79.614570000000001</v>
      </c>
      <c r="AP14" s="93">
        <v>78.332539999999995</v>
      </c>
      <c r="AQ14" s="94">
        <v>76.680099999999996</v>
      </c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</row>
    <row r="15" spans="2:77" x14ac:dyDescent="0.45">
      <c r="B15" s="91"/>
      <c r="C15" s="96" t="s">
        <v>189</v>
      </c>
      <c r="D15" s="93">
        <v>61.217329999999997</v>
      </c>
      <c r="E15" s="93">
        <v>57.654890000000002</v>
      </c>
      <c r="F15" s="94">
        <v>57.887160000000002</v>
      </c>
      <c r="G15" s="95"/>
      <c r="H15" s="93"/>
      <c r="I15" s="94"/>
      <c r="J15" s="95">
        <v>118.02970000000001</v>
      </c>
      <c r="K15" s="93">
        <v>129.0258</v>
      </c>
      <c r="L15" s="94">
        <v>136.98840000000001</v>
      </c>
      <c r="M15" s="95">
        <v>26.801970000000001</v>
      </c>
      <c r="N15" s="93">
        <v>26.452110000000001</v>
      </c>
      <c r="O15" s="94">
        <v>25.879159999999999</v>
      </c>
      <c r="P15" s="73"/>
      <c r="Q15" s="66">
        <f t="shared" si="0"/>
        <v>32.542046666666664</v>
      </c>
      <c r="R15" s="67">
        <f t="shared" si="1"/>
        <v>45.714103333333334</v>
      </c>
      <c r="S15" s="66"/>
      <c r="T15" s="67"/>
      <c r="U15" s="66">
        <f t="shared" si="2"/>
        <v>101.63688666666667</v>
      </c>
      <c r="V15" s="67">
        <f t="shared" si="3"/>
        <v>263.16779000000002</v>
      </c>
      <c r="W15" s="66">
        <f t="shared" si="4"/>
        <v>69.094840000000005</v>
      </c>
      <c r="X15" s="67">
        <f t="shared" si="5"/>
        <v>217.45368666666673</v>
      </c>
      <c r="Y15" s="66"/>
      <c r="Z15" s="67"/>
      <c r="AA15" s="66">
        <f t="shared" si="6"/>
        <v>26.377746666666667</v>
      </c>
      <c r="AB15" s="67">
        <f t="shared" si="7"/>
        <v>38.140909999999998</v>
      </c>
      <c r="AD15" s="91"/>
      <c r="AE15" s="96" t="s">
        <v>189</v>
      </c>
      <c r="AF15" s="93">
        <v>109.4915</v>
      </c>
      <c r="AG15" s="93">
        <v>108.7135</v>
      </c>
      <c r="AH15" s="94">
        <v>109.4046</v>
      </c>
      <c r="AI15" s="95">
        <v>113.3395</v>
      </c>
      <c r="AJ15" s="93">
        <v>113.6499</v>
      </c>
      <c r="AK15" s="94">
        <v>107.8429</v>
      </c>
      <c r="AL15" s="95">
        <v>127.96250000000001</v>
      </c>
      <c r="AM15" s="93">
        <v>126.2397</v>
      </c>
      <c r="AN15" s="94">
        <v>123.89570000000001</v>
      </c>
      <c r="AO15" s="95">
        <v>123.3887</v>
      </c>
      <c r="AP15" s="93">
        <v>117.6241</v>
      </c>
      <c r="AQ15" s="94">
        <v>114.70310000000001</v>
      </c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</row>
    <row r="16" spans="2:77" x14ac:dyDescent="0.45">
      <c r="B16" s="91"/>
      <c r="C16" s="97" t="s">
        <v>190</v>
      </c>
      <c r="D16" s="93">
        <v>35.03295</v>
      </c>
      <c r="E16" s="93">
        <v>30.802119999999999</v>
      </c>
      <c r="F16" s="94">
        <v>29.394559999999998</v>
      </c>
      <c r="G16" s="95">
        <v>27.73161</v>
      </c>
      <c r="H16" s="93">
        <v>27.55678</v>
      </c>
      <c r="I16" s="94">
        <v>27.090209999999999</v>
      </c>
      <c r="J16" s="95">
        <v>110.6915</v>
      </c>
      <c r="K16" s="93">
        <v>84.743200000000002</v>
      </c>
      <c r="L16" s="94">
        <v>68.042249999999996</v>
      </c>
      <c r="M16" s="95">
        <v>16.78856</v>
      </c>
      <c r="N16" s="93">
        <v>12.75123</v>
      </c>
      <c r="O16" s="94">
        <v>15.4664</v>
      </c>
      <c r="P16" s="72" t="s">
        <v>204</v>
      </c>
      <c r="Q16" s="62">
        <f t="shared" si="0"/>
        <v>16.741146666666666</v>
      </c>
      <c r="R16" s="63">
        <f t="shared" si="1"/>
        <v>25.442575666666663</v>
      </c>
      <c r="S16" s="62">
        <f t="shared" ref="S16:S27" si="8">AVERAGE(D16:F16)-AVERAGE(G16:I16)</f>
        <v>4.2836766666666648</v>
      </c>
      <c r="T16" s="63">
        <f t="shared" ref="T16:T27" si="9">AVERAGE(D40:F40)-AVERAGE(G40:I40)</f>
        <v>16.804189999999998</v>
      </c>
      <c r="U16" s="62">
        <f t="shared" si="2"/>
        <v>72.823586666666657</v>
      </c>
      <c r="V16" s="63">
        <f t="shared" si="3"/>
        <v>41.148282333333327</v>
      </c>
      <c r="W16" s="62">
        <f t="shared" si="4"/>
        <v>56.082439999999991</v>
      </c>
      <c r="X16" s="63">
        <f t="shared" si="5"/>
        <v>15.705706666666664</v>
      </c>
      <c r="Y16" s="62">
        <f t="shared" ref="Y16:Y21" si="10">AVERAGE(G16:I16)-AVERAGE(M16:O16)</f>
        <v>12.457470000000002</v>
      </c>
      <c r="Z16" s="63">
        <f t="shared" ref="Z16:Z21" si="11">AVERAGE(G40:I40)-AVERAGE(M40:O40)</f>
        <v>8.6383856666666663</v>
      </c>
      <c r="AA16" s="62">
        <f t="shared" si="6"/>
        <v>15.002063333333334</v>
      </c>
      <c r="AB16" s="63">
        <f t="shared" si="7"/>
        <v>11.998467666666668</v>
      </c>
      <c r="AD16" s="91"/>
      <c r="AE16" s="97" t="s">
        <v>190</v>
      </c>
      <c r="AF16" s="93">
        <v>81.674930000000003</v>
      </c>
      <c r="AG16" s="93">
        <v>80.644940000000005</v>
      </c>
      <c r="AH16" s="94">
        <v>83.340869999999995</v>
      </c>
      <c r="AI16" s="95">
        <v>105.8954</v>
      </c>
      <c r="AJ16" s="93">
        <v>99.160269999999997</v>
      </c>
      <c r="AK16" s="94">
        <v>94.659959999999998</v>
      </c>
      <c r="AL16" s="95">
        <v>87.187839999999994</v>
      </c>
      <c r="AM16" s="93">
        <v>87.404790000000006</v>
      </c>
      <c r="AN16" s="94">
        <v>85.938069999999996</v>
      </c>
      <c r="AO16" s="95">
        <v>99.377690000000001</v>
      </c>
      <c r="AP16" s="93">
        <v>91.205609999999993</v>
      </c>
      <c r="AQ16" s="94">
        <v>76.492369999999994</v>
      </c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</row>
    <row r="17" spans="2:77" x14ac:dyDescent="0.45">
      <c r="B17" s="91"/>
      <c r="C17" s="92" t="s">
        <v>191</v>
      </c>
      <c r="D17" s="93">
        <v>45.086269999999999</v>
      </c>
      <c r="E17" s="93">
        <v>41.46707</v>
      </c>
      <c r="F17" s="94">
        <v>35.401220000000002</v>
      </c>
      <c r="G17" s="95">
        <v>39.867919999999998</v>
      </c>
      <c r="H17" s="93">
        <v>34.063490000000002</v>
      </c>
      <c r="I17" s="94">
        <v>40.6374</v>
      </c>
      <c r="J17" s="95">
        <v>56.902230000000003</v>
      </c>
      <c r="K17" s="93">
        <v>54.610480000000003</v>
      </c>
      <c r="L17" s="94">
        <v>63.578270000000003</v>
      </c>
      <c r="M17" s="95">
        <v>57.445039999999999</v>
      </c>
      <c r="N17" s="93">
        <v>36.976199999999999</v>
      </c>
      <c r="O17" s="94">
        <v>25.140989999999999</v>
      </c>
      <c r="P17" s="71"/>
      <c r="Q17" s="64">
        <f t="shared" si="0"/>
        <v>0.79744333333333373</v>
      </c>
      <c r="R17" s="65">
        <f t="shared" si="1"/>
        <v>48.657183333333315</v>
      </c>
      <c r="S17" s="64">
        <f t="shared" si="8"/>
        <v>2.4619166666666672</v>
      </c>
      <c r="T17" s="65">
        <f t="shared" si="9"/>
        <v>56.516169999999988</v>
      </c>
      <c r="U17" s="64">
        <f t="shared" si="2"/>
        <v>18.509583333333339</v>
      </c>
      <c r="V17" s="65">
        <f t="shared" si="3"/>
        <v>69.872996666666666</v>
      </c>
      <c r="W17" s="64">
        <f t="shared" si="4"/>
        <v>17.712140000000005</v>
      </c>
      <c r="X17" s="65">
        <f t="shared" si="5"/>
        <v>21.215813333333358</v>
      </c>
      <c r="Y17" s="64">
        <f t="shared" si="10"/>
        <v>-1.6644733333333335</v>
      </c>
      <c r="Z17" s="65">
        <f t="shared" si="11"/>
        <v>-7.8589866666666701</v>
      </c>
      <c r="AA17" s="64">
        <f>AVERAGE(M17:O17)</f>
        <v>39.854076666666664</v>
      </c>
      <c r="AB17" s="65">
        <f>AVERAGE(M41:O41)</f>
        <v>38.043770000000002</v>
      </c>
      <c r="AD17" s="91"/>
      <c r="AE17" s="92" t="s">
        <v>191</v>
      </c>
      <c r="AF17" s="93">
        <v>36.464799999999997</v>
      </c>
      <c r="AG17" s="93">
        <v>37.876109999999997</v>
      </c>
      <c r="AH17" s="94">
        <v>40.449150000000003</v>
      </c>
      <c r="AI17" s="95">
        <v>78.890219999999999</v>
      </c>
      <c r="AJ17" s="93">
        <v>75.651840000000007</v>
      </c>
      <c r="AK17" s="94">
        <v>68.64546</v>
      </c>
      <c r="AL17" s="95">
        <v>59.827939999999998</v>
      </c>
      <c r="AM17" s="93">
        <v>60.54345</v>
      </c>
      <c r="AN17" s="94">
        <v>61.856250000000003</v>
      </c>
      <c r="AO17" s="95">
        <v>81.858459999999994</v>
      </c>
      <c r="AP17" s="93">
        <v>74.662239999999997</v>
      </c>
      <c r="AQ17" s="94">
        <v>61.960929999999998</v>
      </c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</row>
    <row r="18" spans="2:77" x14ac:dyDescent="0.45">
      <c r="B18" s="91"/>
      <c r="C18" s="92" t="s">
        <v>192</v>
      </c>
      <c r="D18" s="93">
        <v>62.518810000000002</v>
      </c>
      <c r="E18" s="93">
        <v>56.666930000000001</v>
      </c>
      <c r="F18" s="94">
        <v>52.071669999999997</v>
      </c>
      <c r="G18" s="95">
        <v>35.063189999999999</v>
      </c>
      <c r="H18" s="93">
        <v>36.137050000000002</v>
      </c>
      <c r="I18" s="94">
        <v>25.042719999999999</v>
      </c>
      <c r="J18" s="95">
        <v>101.831</v>
      </c>
      <c r="K18" s="93">
        <v>91.226320000000001</v>
      </c>
      <c r="L18" s="94">
        <v>88.483919999999998</v>
      </c>
      <c r="M18" s="95">
        <v>68.740799999999993</v>
      </c>
      <c r="N18" s="93">
        <v>30.161079999999998</v>
      </c>
      <c r="O18" s="94">
        <v>23.748429999999999</v>
      </c>
      <c r="P18" s="71"/>
      <c r="Q18" s="64">
        <f t="shared" si="0"/>
        <v>16.20236666666667</v>
      </c>
      <c r="R18" s="65">
        <f t="shared" si="1"/>
        <v>24.26671666666666</v>
      </c>
      <c r="S18" s="64">
        <f t="shared" si="8"/>
        <v>25.004816666666663</v>
      </c>
      <c r="T18" s="65">
        <f t="shared" si="9"/>
        <v>32.238473333333324</v>
      </c>
      <c r="U18" s="64">
        <f t="shared" si="2"/>
        <v>52.963643333333344</v>
      </c>
      <c r="V18" s="65">
        <f t="shared" si="3"/>
        <v>67.93407000000002</v>
      </c>
      <c r="W18" s="64">
        <f t="shared" si="4"/>
        <v>36.761276666666674</v>
      </c>
      <c r="X18" s="65">
        <f t="shared" si="5"/>
        <v>43.667353333333352</v>
      </c>
      <c r="Y18" s="64">
        <f t="shared" si="10"/>
        <v>-8.8024499999999932</v>
      </c>
      <c r="Z18" s="65">
        <f t="shared" si="11"/>
        <v>-7.9717566666666642</v>
      </c>
      <c r="AA18" s="64">
        <f>AVERAGE(M18:O18)</f>
        <v>40.883436666666661</v>
      </c>
      <c r="AB18" s="65">
        <f>AVERAGE(M42:O42)</f>
        <v>44.848496666666669</v>
      </c>
      <c r="AD18" s="91"/>
      <c r="AE18" s="92" t="s">
        <v>192</v>
      </c>
      <c r="AF18" s="93">
        <v>96.273049999999998</v>
      </c>
      <c r="AG18" s="93">
        <v>98.188879999999997</v>
      </c>
      <c r="AH18" s="94">
        <v>98.281120000000001</v>
      </c>
      <c r="AI18" s="95">
        <v>88.814790000000002</v>
      </c>
      <c r="AJ18" s="93">
        <v>87.689949999999996</v>
      </c>
      <c r="AK18" s="94">
        <v>82.112719999999996</v>
      </c>
      <c r="AL18" s="95">
        <v>80.689400000000006</v>
      </c>
      <c r="AM18" s="93">
        <v>84.075059999999993</v>
      </c>
      <c r="AN18" s="94">
        <v>83.865430000000003</v>
      </c>
      <c r="AO18" s="95">
        <v>102.1182</v>
      </c>
      <c r="AP18" s="93">
        <v>100.6902</v>
      </c>
      <c r="AQ18" s="94">
        <v>96.690989999999999</v>
      </c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</row>
    <row r="19" spans="2:77" ht="15" customHeight="1" x14ac:dyDescent="0.45">
      <c r="B19" s="91"/>
      <c r="C19" s="92" t="s">
        <v>193</v>
      </c>
      <c r="D19" s="93">
        <v>119.11190000000001</v>
      </c>
      <c r="E19" s="93">
        <v>111.0711</v>
      </c>
      <c r="F19" s="94">
        <v>112.1776</v>
      </c>
      <c r="G19" s="95">
        <v>107.1313</v>
      </c>
      <c r="H19" s="93">
        <v>75.267420000000001</v>
      </c>
      <c r="I19" s="94">
        <v>51.92306</v>
      </c>
      <c r="J19" s="95">
        <v>232.9006</v>
      </c>
      <c r="K19" s="93">
        <v>301.2319</v>
      </c>
      <c r="L19" s="94">
        <v>286.33440000000002</v>
      </c>
      <c r="M19" s="95">
        <v>209.06</v>
      </c>
      <c r="N19" s="93">
        <v>30.475470000000001</v>
      </c>
      <c r="O19" s="94">
        <v>36.462850000000003</v>
      </c>
      <c r="P19" s="71"/>
      <c r="Q19" s="64">
        <f t="shared" si="0"/>
        <v>22.12075999999999</v>
      </c>
      <c r="R19" s="65">
        <f t="shared" si="1"/>
        <v>36.973993333333333</v>
      </c>
      <c r="S19" s="64">
        <f t="shared" si="8"/>
        <v>36.01294</v>
      </c>
      <c r="T19" s="65">
        <f t="shared" si="9"/>
        <v>56.302923333333332</v>
      </c>
      <c r="U19" s="64">
        <f t="shared" si="2"/>
        <v>181.48952666666662</v>
      </c>
      <c r="V19" s="65">
        <f t="shared" si="3"/>
        <v>179.29724333333334</v>
      </c>
      <c r="W19" s="64">
        <f t="shared" si="4"/>
        <v>159.3687666666666</v>
      </c>
      <c r="X19" s="65">
        <f t="shared" si="5"/>
        <v>142.32325</v>
      </c>
      <c r="Y19" s="64">
        <f t="shared" si="10"/>
        <v>-13.89218000000001</v>
      </c>
      <c r="Z19" s="65">
        <f t="shared" si="11"/>
        <v>-19.32893</v>
      </c>
      <c r="AA19" s="64">
        <f>AVERAGE(M19:O19)</f>
        <v>91.999440000000007</v>
      </c>
      <c r="AB19" s="65">
        <f>AVERAGE(M43:O43)</f>
        <v>62.430523333333333</v>
      </c>
      <c r="AD19" s="91"/>
      <c r="AE19" s="92" t="s">
        <v>193</v>
      </c>
      <c r="AF19" s="93">
        <v>83.190370000000001</v>
      </c>
      <c r="AG19" s="93">
        <v>86.514099999999999</v>
      </c>
      <c r="AH19" s="94">
        <v>87.930179999999993</v>
      </c>
      <c r="AI19" s="95">
        <v>102.2817</v>
      </c>
      <c r="AJ19" s="93">
        <v>98.681629999999998</v>
      </c>
      <c r="AK19" s="94">
        <v>88.289259999999999</v>
      </c>
      <c r="AL19" s="95">
        <v>62.737569999999998</v>
      </c>
      <c r="AM19" s="93">
        <v>81.838260000000005</v>
      </c>
      <c r="AN19" s="94">
        <v>77.487279999999998</v>
      </c>
      <c r="AO19" s="95">
        <v>109.9431</v>
      </c>
      <c r="AP19" s="93">
        <v>100.1027</v>
      </c>
      <c r="AQ19" s="94">
        <v>84.78922</v>
      </c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</row>
    <row r="20" spans="2:77" x14ac:dyDescent="0.45">
      <c r="B20" s="91"/>
      <c r="C20" s="92" t="s">
        <v>194</v>
      </c>
      <c r="D20" s="93">
        <v>23.319980000000001</v>
      </c>
      <c r="E20" s="93">
        <v>19.371600000000001</v>
      </c>
      <c r="F20" s="94">
        <v>18.017690000000002</v>
      </c>
      <c r="G20" s="95">
        <v>16.284549999999999</v>
      </c>
      <c r="H20" s="93">
        <v>16.46011</v>
      </c>
      <c r="I20" s="94">
        <v>19.145479999999999</v>
      </c>
      <c r="J20" s="95">
        <v>31.034490000000002</v>
      </c>
      <c r="K20" s="93">
        <v>30.813420000000001</v>
      </c>
      <c r="L20" s="94">
        <v>28.006540000000001</v>
      </c>
      <c r="M20" s="95">
        <v>11.731339999999999</v>
      </c>
      <c r="N20" s="93">
        <v>7.8053689999999998</v>
      </c>
      <c r="O20" s="94">
        <v>9.2490849999999991</v>
      </c>
      <c r="P20" s="71"/>
      <c r="Q20" s="64">
        <f t="shared" si="0"/>
        <v>10.641158666666669</v>
      </c>
      <c r="R20" s="65">
        <f t="shared" si="1"/>
        <v>22.719933333333337</v>
      </c>
      <c r="S20" s="64">
        <f t="shared" si="8"/>
        <v>2.9397100000000016</v>
      </c>
      <c r="T20" s="65">
        <f t="shared" si="9"/>
        <v>11.008736666666664</v>
      </c>
      <c r="U20" s="64">
        <f t="shared" si="2"/>
        <v>20.356218666666667</v>
      </c>
      <c r="V20" s="65">
        <f t="shared" si="3"/>
        <v>122.53077000000002</v>
      </c>
      <c r="W20" s="64">
        <f t="shared" si="4"/>
        <v>9.7150599999999976</v>
      </c>
      <c r="X20" s="65">
        <f t="shared" si="5"/>
        <v>99.810836666666674</v>
      </c>
      <c r="Y20" s="64">
        <f t="shared" si="10"/>
        <v>7.7014486666666677</v>
      </c>
      <c r="Z20" s="65">
        <f t="shared" si="11"/>
        <v>11.711196666666673</v>
      </c>
      <c r="AA20" s="64">
        <f>AVERAGE(M20:O20)</f>
        <v>9.5952646666666652</v>
      </c>
      <c r="AB20" s="65">
        <f>AVERAGE(M44:O44)</f>
        <v>53.52929666666666</v>
      </c>
      <c r="AD20" s="91"/>
      <c r="AE20" s="92" t="s">
        <v>194</v>
      </c>
      <c r="AF20" s="93">
        <v>60.774769999999997</v>
      </c>
      <c r="AG20" s="93">
        <v>61.669469999999997</v>
      </c>
      <c r="AH20" s="94">
        <v>61.572830000000003</v>
      </c>
      <c r="AI20" s="95">
        <v>60.490830000000003</v>
      </c>
      <c r="AJ20" s="93">
        <v>59.66386</v>
      </c>
      <c r="AK20" s="94">
        <v>54.216450000000002</v>
      </c>
      <c r="AL20" s="95">
        <v>46.823639999999997</v>
      </c>
      <c r="AM20" s="93">
        <v>50.39161</v>
      </c>
      <c r="AN20" s="94">
        <v>47.442349999999998</v>
      </c>
      <c r="AO20" s="95">
        <v>60.166840000000001</v>
      </c>
      <c r="AP20" s="93">
        <v>55.924979999999998</v>
      </c>
      <c r="AQ20" s="94">
        <v>52.056139999999999</v>
      </c>
    </row>
    <row r="21" spans="2:77" x14ac:dyDescent="0.45">
      <c r="B21" s="91"/>
      <c r="C21" s="96" t="s">
        <v>195</v>
      </c>
      <c r="D21" s="93">
        <v>42.120719999999999</v>
      </c>
      <c r="E21" s="93">
        <v>34.079529999999998</v>
      </c>
      <c r="F21" s="94">
        <v>29.180700000000002</v>
      </c>
      <c r="G21" s="95">
        <v>17.644490000000001</v>
      </c>
      <c r="H21" s="93">
        <v>19.312799999999999</v>
      </c>
      <c r="I21" s="94">
        <v>15.14166</v>
      </c>
      <c r="J21" s="95">
        <v>49.650689999999997</v>
      </c>
      <c r="K21" s="93">
        <v>38.356180000000002</v>
      </c>
      <c r="L21" s="94">
        <v>37.255049999999997</v>
      </c>
      <c r="M21" s="95">
        <v>10.51235</v>
      </c>
      <c r="N21" s="93">
        <v>7.7323130000000004</v>
      </c>
      <c r="O21" s="94">
        <v>10.231920000000001</v>
      </c>
      <c r="P21" s="73"/>
      <c r="Q21" s="66">
        <f t="shared" si="0"/>
        <v>25.634789000000005</v>
      </c>
      <c r="R21" s="67">
        <f t="shared" si="1"/>
        <v>20.90281666666667</v>
      </c>
      <c r="S21" s="66">
        <f t="shared" si="8"/>
        <v>17.760666666666669</v>
      </c>
      <c r="T21" s="67">
        <f t="shared" si="9"/>
        <v>15.240786666666672</v>
      </c>
      <c r="U21" s="66">
        <f t="shared" si="2"/>
        <v>32.261778999999997</v>
      </c>
      <c r="V21" s="67">
        <f t="shared" si="3"/>
        <v>28.882646666666663</v>
      </c>
      <c r="W21" s="66">
        <f t="shared" si="4"/>
        <v>6.6269899999999922</v>
      </c>
      <c r="X21" s="67">
        <f t="shared" si="5"/>
        <v>7.9798299999999927</v>
      </c>
      <c r="Y21" s="66">
        <f t="shared" si="10"/>
        <v>7.8741223333333341</v>
      </c>
      <c r="Z21" s="67">
        <f t="shared" si="11"/>
        <v>5.6620299999999979</v>
      </c>
      <c r="AA21" s="66">
        <f>AVERAGE(M21:O21)</f>
        <v>9.4921943333333321</v>
      </c>
      <c r="AB21" s="67">
        <f>AVERAGE(M45:O45)</f>
        <v>16.497006666666667</v>
      </c>
      <c r="AD21" s="91"/>
      <c r="AE21" s="96" t="s">
        <v>195</v>
      </c>
      <c r="AF21" s="93">
        <v>51.013199999999998</v>
      </c>
      <c r="AG21" s="93">
        <v>48.525120000000001</v>
      </c>
      <c r="AH21" s="94">
        <v>49.15381</v>
      </c>
      <c r="AI21" s="95">
        <v>58.843870000000003</v>
      </c>
      <c r="AJ21" s="93">
        <v>58.707720000000002</v>
      </c>
      <c r="AK21" s="94">
        <v>54.764519999999997</v>
      </c>
      <c r="AL21" s="95">
        <v>42.625929999999997</v>
      </c>
      <c r="AM21" s="93">
        <v>49.099600000000002</v>
      </c>
      <c r="AN21" s="94">
        <v>46.039450000000002</v>
      </c>
      <c r="AO21" s="95">
        <v>51.336689999999997</v>
      </c>
      <c r="AP21" s="93">
        <v>44.055059999999997</v>
      </c>
      <c r="AQ21" s="94">
        <v>41.713000000000001</v>
      </c>
    </row>
    <row r="22" spans="2:77" x14ac:dyDescent="0.45">
      <c r="B22" s="91"/>
      <c r="C22" s="97" t="s">
        <v>196</v>
      </c>
      <c r="D22" s="98">
        <v>212.67349999999999</v>
      </c>
      <c r="E22" s="98">
        <v>212.10740000000001</v>
      </c>
      <c r="F22" s="99">
        <v>222.98869999999999</v>
      </c>
      <c r="G22" s="95">
        <v>70.719530000000006</v>
      </c>
      <c r="H22" s="93">
        <v>47.929220000000001</v>
      </c>
      <c r="I22" s="94">
        <v>43.642319999999998</v>
      </c>
      <c r="J22" s="95"/>
      <c r="K22" s="93"/>
      <c r="L22" s="94"/>
      <c r="M22" s="95"/>
      <c r="N22" s="93"/>
      <c r="O22" s="94"/>
      <c r="P22" s="72" t="s">
        <v>205</v>
      </c>
      <c r="Q22" s="64"/>
      <c r="R22" s="65"/>
      <c r="S22" s="64">
        <f t="shared" si="8"/>
        <v>161.82617666666664</v>
      </c>
      <c r="T22" s="65">
        <f t="shared" si="9"/>
        <v>228.44819333333334</v>
      </c>
      <c r="U22" s="64"/>
      <c r="V22" s="65"/>
      <c r="W22" s="68"/>
      <c r="X22" s="63"/>
      <c r="Y22" s="64"/>
      <c r="Z22" s="65"/>
      <c r="AA22" s="69"/>
      <c r="AB22" s="65"/>
      <c r="AD22" s="91"/>
      <c r="AE22" s="97" t="s">
        <v>196</v>
      </c>
      <c r="AF22" s="98"/>
      <c r="AG22" s="98"/>
      <c r="AH22" s="99"/>
      <c r="AI22" s="95"/>
      <c r="AJ22" s="93"/>
      <c r="AK22" s="94"/>
      <c r="AL22" s="95"/>
      <c r="AM22" s="93"/>
      <c r="AN22" s="94"/>
      <c r="AO22" s="95"/>
      <c r="AP22" s="93"/>
      <c r="AQ22" s="94"/>
    </row>
    <row r="23" spans="2:77" x14ac:dyDescent="0.45">
      <c r="B23" s="91"/>
      <c r="C23" s="92" t="s">
        <v>197</v>
      </c>
      <c r="D23" s="98">
        <v>112.18989999999999</v>
      </c>
      <c r="E23" s="98">
        <v>107.06399999999999</v>
      </c>
      <c r="F23" s="99">
        <v>108.24039999999999</v>
      </c>
      <c r="G23" s="95">
        <v>37.267560000000003</v>
      </c>
      <c r="H23" s="93">
        <v>25.5824</v>
      </c>
      <c r="I23" s="94">
        <v>25.50168</v>
      </c>
      <c r="J23" s="95"/>
      <c r="K23" s="93"/>
      <c r="L23" s="94"/>
      <c r="M23" s="95"/>
      <c r="N23" s="93"/>
      <c r="O23" s="94"/>
      <c r="P23" s="71"/>
      <c r="Q23" s="64"/>
      <c r="R23" s="65"/>
      <c r="S23" s="64">
        <f t="shared" si="8"/>
        <v>79.714219999999983</v>
      </c>
      <c r="T23" s="65">
        <f t="shared" si="9"/>
        <v>90.670829999999995</v>
      </c>
      <c r="U23" s="64"/>
      <c r="V23" s="65"/>
      <c r="W23" s="69"/>
      <c r="X23" s="65"/>
      <c r="Y23" s="64"/>
      <c r="Z23" s="65"/>
      <c r="AA23" s="69"/>
      <c r="AB23" s="65"/>
      <c r="AD23" s="91"/>
      <c r="AE23" s="92" t="s">
        <v>197</v>
      </c>
      <c r="AF23" s="98"/>
      <c r="AG23" s="98"/>
      <c r="AH23" s="99"/>
      <c r="AI23" s="95"/>
      <c r="AJ23" s="93"/>
      <c r="AK23" s="94"/>
      <c r="AL23" s="95"/>
      <c r="AM23" s="93"/>
      <c r="AN23" s="94"/>
      <c r="AO23" s="95"/>
      <c r="AP23" s="93"/>
      <c r="AQ23" s="94"/>
    </row>
    <row r="24" spans="2:77" x14ac:dyDescent="0.45">
      <c r="B24" s="91"/>
      <c r="C24" s="92" t="s">
        <v>198</v>
      </c>
      <c r="D24" s="98">
        <v>28.484200000000001</v>
      </c>
      <c r="E24" s="98">
        <v>28.662279999999999</v>
      </c>
      <c r="F24" s="99">
        <v>30.691610000000001</v>
      </c>
      <c r="G24" s="95">
        <v>3.907346</v>
      </c>
      <c r="H24" s="93">
        <v>2.0432299999999999</v>
      </c>
      <c r="I24" s="94">
        <v>2.4277120000000001</v>
      </c>
      <c r="J24" s="95"/>
      <c r="K24" s="93"/>
      <c r="L24" s="94"/>
      <c r="M24" s="95"/>
      <c r="N24" s="93"/>
      <c r="O24" s="94"/>
      <c r="P24" s="71"/>
      <c r="Q24" s="64"/>
      <c r="R24" s="65"/>
      <c r="S24" s="64">
        <f t="shared" si="8"/>
        <v>26.486600666666668</v>
      </c>
      <c r="T24" s="65">
        <f t="shared" si="9"/>
        <v>42.945376666666675</v>
      </c>
      <c r="U24" s="64"/>
      <c r="V24" s="65"/>
      <c r="W24" s="69"/>
      <c r="X24" s="65"/>
      <c r="Y24" s="64"/>
      <c r="Z24" s="65"/>
      <c r="AA24" s="69"/>
      <c r="AB24" s="65"/>
      <c r="AD24" s="91"/>
      <c r="AE24" s="92" t="s">
        <v>198</v>
      </c>
      <c r="AF24" s="98"/>
      <c r="AG24" s="98"/>
      <c r="AH24" s="99"/>
      <c r="AI24" s="95"/>
      <c r="AJ24" s="93"/>
      <c r="AK24" s="94"/>
      <c r="AL24" s="95"/>
      <c r="AM24" s="93"/>
      <c r="AN24" s="94"/>
      <c r="AO24" s="95"/>
      <c r="AP24" s="93"/>
      <c r="AQ24" s="94"/>
    </row>
    <row r="25" spans="2:77" x14ac:dyDescent="0.45">
      <c r="B25" s="91"/>
      <c r="C25" s="92" t="s">
        <v>199</v>
      </c>
      <c r="D25" s="98">
        <v>127.8939</v>
      </c>
      <c r="E25" s="98">
        <v>134.44560000000001</v>
      </c>
      <c r="F25" s="99">
        <v>135.61750000000001</v>
      </c>
      <c r="G25" s="95">
        <v>47.953119999999998</v>
      </c>
      <c r="H25" s="93">
        <v>31.188739999999999</v>
      </c>
      <c r="I25" s="94">
        <v>27.099080000000001</v>
      </c>
      <c r="J25" s="95"/>
      <c r="K25" s="93"/>
      <c r="L25" s="94"/>
      <c r="M25" s="95"/>
      <c r="N25" s="93"/>
      <c r="O25" s="94"/>
      <c r="P25" s="71"/>
      <c r="Q25" s="64"/>
      <c r="R25" s="65"/>
      <c r="S25" s="64">
        <f t="shared" si="8"/>
        <v>97.238686666666695</v>
      </c>
      <c r="T25" s="65">
        <f t="shared" si="9"/>
        <v>149.29449</v>
      </c>
      <c r="U25" s="64"/>
      <c r="V25" s="65"/>
      <c r="W25" s="69"/>
      <c r="X25" s="65"/>
      <c r="Y25" s="64"/>
      <c r="Z25" s="65"/>
      <c r="AA25" s="69"/>
      <c r="AB25" s="65"/>
      <c r="AD25" s="91"/>
      <c r="AE25" s="92" t="s">
        <v>199</v>
      </c>
      <c r="AF25" s="98"/>
      <c r="AG25" s="98"/>
      <c r="AH25" s="99"/>
      <c r="AI25" s="95"/>
      <c r="AJ25" s="93"/>
      <c r="AK25" s="94"/>
      <c r="AL25" s="95"/>
      <c r="AM25" s="93"/>
      <c r="AN25" s="94"/>
      <c r="AO25" s="95"/>
      <c r="AP25" s="93"/>
      <c r="AQ25" s="94"/>
    </row>
    <row r="26" spans="2:77" x14ac:dyDescent="0.45">
      <c r="B26" s="91"/>
      <c r="C26" s="92" t="s">
        <v>200</v>
      </c>
      <c r="D26" s="98">
        <v>92.760909999999996</v>
      </c>
      <c r="E26" s="98">
        <v>87.082560000000001</v>
      </c>
      <c r="F26" s="99">
        <v>88.176810000000003</v>
      </c>
      <c r="G26" s="95">
        <v>20.61975</v>
      </c>
      <c r="H26" s="93">
        <v>18.33257</v>
      </c>
      <c r="I26" s="94">
        <v>19.421900000000001</v>
      </c>
      <c r="J26" s="95"/>
      <c r="K26" s="93"/>
      <c r="L26" s="94"/>
      <c r="M26" s="95"/>
      <c r="N26" s="93"/>
      <c r="O26" s="94"/>
      <c r="P26" s="71"/>
      <c r="Q26" s="64"/>
      <c r="R26" s="65"/>
      <c r="S26" s="64">
        <f t="shared" si="8"/>
        <v>69.882020000000011</v>
      </c>
      <c r="T26" s="65">
        <f t="shared" si="9"/>
        <v>105.74588666666666</v>
      </c>
      <c r="U26" s="64"/>
      <c r="V26" s="65"/>
      <c r="W26" s="69"/>
      <c r="X26" s="65"/>
      <c r="Y26" s="64"/>
      <c r="Z26" s="65"/>
      <c r="AA26" s="69"/>
      <c r="AB26" s="65"/>
      <c r="AD26" s="91"/>
      <c r="AE26" s="92" t="s">
        <v>200</v>
      </c>
      <c r="AF26" s="98"/>
      <c r="AG26" s="98"/>
      <c r="AH26" s="99"/>
      <c r="AI26" s="95"/>
      <c r="AJ26" s="93"/>
      <c r="AK26" s="94"/>
      <c r="AL26" s="95"/>
      <c r="AM26" s="93"/>
      <c r="AN26" s="94"/>
      <c r="AO26" s="95"/>
      <c r="AP26" s="93"/>
      <c r="AQ26" s="94"/>
    </row>
    <row r="27" spans="2:77" ht="14.65" thickBot="1" x14ac:dyDescent="0.5">
      <c r="B27" s="100"/>
      <c r="C27" s="101" t="s">
        <v>201</v>
      </c>
      <c r="D27" s="102">
        <v>116.9504</v>
      </c>
      <c r="E27" s="102">
        <v>109.74850000000001</v>
      </c>
      <c r="F27" s="103">
        <v>103.8625</v>
      </c>
      <c r="G27" s="104">
        <v>32.1965</v>
      </c>
      <c r="H27" s="105">
        <v>25.175429999999999</v>
      </c>
      <c r="I27" s="106">
        <v>25.02722</v>
      </c>
      <c r="J27" s="104"/>
      <c r="K27" s="105"/>
      <c r="L27" s="106"/>
      <c r="M27" s="104"/>
      <c r="N27" s="105"/>
      <c r="O27" s="106"/>
      <c r="P27" s="71"/>
      <c r="Q27" s="64"/>
      <c r="R27" s="65"/>
      <c r="S27" s="64">
        <f t="shared" si="8"/>
        <v>82.72075000000001</v>
      </c>
      <c r="T27" s="65">
        <f t="shared" si="9"/>
        <v>116.25435666666669</v>
      </c>
      <c r="U27" s="64"/>
      <c r="V27" s="65"/>
      <c r="W27" s="69"/>
      <c r="X27" s="65"/>
      <c r="Y27" s="64"/>
      <c r="Z27" s="65"/>
      <c r="AA27" s="69"/>
      <c r="AB27" s="65"/>
      <c r="AD27" s="100"/>
      <c r="AE27" s="101" t="s">
        <v>201</v>
      </c>
      <c r="AF27" s="102"/>
      <c r="AG27" s="102"/>
      <c r="AH27" s="103"/>
      <c r="AI27" s="104"/>
      <c r="AJ27" s="105"/>
      <c r="AK27" s="106"/>
      <c r="AL27" s="104"/>
      <c r="AM27" s="105"/>
      <c r="AN27" s="106"/>
      <c r="AO27" s="104"/>
      <c r="AP27" s="105"/>
      <c r="AQ27" s="106"/>
    </row>
    <row r="28" spans="2:77" ht="14.65" thickTop="1" x14ac:dyDescent="0.45">
      <c r="B28" s="74" t="s">
        <v>164</v>
      </c>
      <c r="C28" s="75" t="s">
        <v>178</v>
      </c>
      <c r="D28" s="76">
        <v>39.954810000000002</v>
      </c>
      <c r="E28" s="77">
        <v>40.069890000000001</v>
      </c>
      <c r="F28" s="78">
        <v>41.667540000000002</v>
      </c>
      <c r="G28" s="76"/>
      <c r="H28" s="77"/>
      <c r="I28" s="78"/>
      <c r="J28" s="76">
        <v>99.202960000000004</v>
      </c>
      <c r="K28" s="77">
        <v>90.130279999999999</v>
      </c>
      <c r="L28" s="78">
        <v>88.016779999999997</v>
      </c>
      <c r="M28" s="76">
        <v>16.803080000000001</v>
      </c>
      <c r="N28" s="77">
        <v>19.086829999999999</v>
      </c>
      <c r="O28" s="78">
        <v>20.17257</v>
      </c>
      <c r="P28" s="175" t="s">
        <v>220</v>
      </c>
      <c r="Q28" s="176"/>
      <c r="R28" s="176"/>
      <c r="S28" s="176"/>
      <c r="T28" s="176"/>
      <c r="U28" s="176"/>
      <c r="V28" s="176"/>
      <c r="W28" s="176"/>
      <c r="X28" s="176"/>
      <c r="Y28" s="176"/>
      <c r="Z28" s="176"/>
      <c r="AA28" s="176"/>
      <c r="AB28" s="177"/>
      <c r="AD28" s="74" t="s">
        <v>164</v>
      </c>
      <c r="AE28" s="75" t="s">
        <v>178</v>
      </c>
      <c r="AF28" s="76">
        <v>82.002539999999996</v>
      </c>
      <c r="AG28" s="77">
        <v>80.770910000000001</v>
      </c>
      <c r="AH28" s="78">
        <v>80.209389999999999</v>
      </c>
      <c r="AI28" s="76">
        <v>82.364519999999999</v>
      </c>
      <c r="AJ28" s="77">
        <v>84.029949999999999</v>
      </c>
      <c r="AK28" s="78">
        <v>86.685280000000006</v>
      </c>
      <c r="AL28" s="76">
        <v>98.269390000000001</v>
      </c>
      <c r="AM28" s="77">
        <v>100.48560000000001</v>
      </c>
      <c r="AN28" s="78">
        <v>103.62560000000001</v>
      </c>
      <c r="AO28" s="76">
        <v>102.0278</v>
      </c>
      <c r="AP28" s="77">
        <v>99.43262</v>
      </c>
      <c r="AQ28" s="78">
        <v>99.05686</v>
      </c>
    </row>
    <row r="29" spans="2:77" x14ac:dyDescent="0.45">
      <c r="B29" s="4"/>
      <c r="C29" s="75" t="s">
        <v>179</v>
      </c>
      <c r="D29" s="76">
        <v>50.241549999999997</v>
      </c>
      <c r="E29" s="77">
        <v>48.068449999999999</v>
      </c>
      <c r="F29" s="78">
        <v>45.564509999999999</v>
      </c>
      <c r="G29" s="76"/>
      <c r="H29" s="77"/>
      <c r="I29" s="78"/>
      <c r="J29" s="76">
        <v>84.330860000000001</v>
      </c>
      <c r="K29" s="77">
        <v>87.634410000000003</v>
      </c>
      <c r="L29" s="78">
        <v>88.564160000000001</v>
      </c>
      <c r="M29" s="76">
        <v>27.209019999999999</v>
      </c>
      <c r="N29" s="77">
        <v>29.033110000000001</v>
      </c>
      <c r="O29" s="78">
        <v>27.969670000000001</v>
      </c>
      <c r="P29" s="28" t="s">
        <v>214</v>
      </c>
      <c r="Q29" s="169" t="str">
        <f>Q2</f>
        <v>Basal respiration</v>
      </c>
      <c r="R29" s="174"/>
      <c r="S29" s="169" t="str">
        <f>S2</f>
        <v>ATP production</v>
      </c>
      <c r="T29" s="174"/>
      <c r="U29" s="169" t="str">
        <f>U2</f>
        <v>Max respiration</v>
      </c>
      <c r="V29" s="174"/>
      <c r="W29" s="169" t="str">
        <f>W2</f>
        <v>SRC</v>
      </c>
      <c r="X29" s="174"/>
      <c r="Y29" s="169" t="str">
        <f>Y2</f>
        <v>Proton leak</v>
      </c>
      <c r="Z29" s="174"/>
      <c r="AA29" s="169" t="str">
        <f>AA2</f>
        <v>Non mito acid</v>
      </c>
      <c r="AB29" s="173"/>
      <c r="AD29" s="4"/>
      <c r="AE29" s="75" t="s">
        <v>179</v>
      </c>
      <c r="AF29" s="76">
        <v>114.4349</v>
      </c>
      <c r="AG29" s="77">
        <v>114.6361</v>
      </c>
      <c r="AH29" s="78">
        <v>115.9941</v>
      </c>
      <c r="AI29" s="76">
        <v>117.78570000000001</v>
      </c>
      <c r="AJ29" s="77">
        <v>122.9111</v>
      </c>
      <c r="AK29" s="78">
        <v>124.2552</v>
      </c>
      <c r="AL29" s="76">
        <v>140.31909999999999</v>
      </c>
      <c r="AM29" s="77">
        <v>137.4435</v>
      </c>
      <c r="AN29" s="78">
        <v>136.61689999999999</v>
      </c>
      <c r="AO29" s="76">
        <v>140.12719999999999</v>
      </c>
      <c r="AP29" s="77">
        <v>132.06</v>
      </c>
      <c r="AQ29" s="78">
        <v>128.97900000000001</v>
      </c>
    </row>
    <row r="30" spans="2:77" x14ac:dyDescent="0.45">
      <c r="B30" s="4"/>
      <c r="C30" s="75" t="s">
        <v>180</v>
      </c>
      <c r="D30" s="76">
        <v>130.34350000000001</v>
      </c>
      <c r="E30" s="77">
        <v>126.15949999999999</v>
      </c>
      <c r="F30" s="78">
        <v>128.41720000000001</v>
      </c>
      <c r="G30" s="76"/>
      <c r="H30" s="77"/>
      <c r="I30" s="78"/>
      <c r="J30" s="76">
        <v>384.88529999999997</v>
      </c>
      <c r="K30" s="77">
        <v>482.02339999999998</v>
      </c>
      <c r="L30" s="78">
        <v>489.55770000000001</v>
      </c>
      <c r="M30" s="76">
        <v>10.12711</v>
      </c>
      <c r="N30" s="77">
        <v>33.775889999999997</v>
      </c>
      <c r="O30" s="78">
        <v>35.78575</v>
      </c>
      <c r="P30" s="28" t="s">
        <v>15</v>
      </c>
      <c r="Q30" s="165" t="s">
        <v>16</v>
      </c>
      <c r="R30" s="165"/>
      <c r="S30" s="165">
        <v>1E-3</v>
      </c>
      <c r="T30" s="165"/>
      <c r="U30" s="165">
        <v>1.3899999999999999E-2</v>
      </c>
      <c r="V30" s="165"/>
      <c r="W30" s="165">
        <v>6.7000000000000002E-3</v>
      </c>
      <c r="X30" s="165"/>
      <c r="Y30" s="178">
        <v>0.5625</v>
      </c>
      <c r="Z30" s="178"/>
      <c r="AA30" s="178">
        <v>0.19639999999999999</v>
      </c>
      <c r="AB30" s="179"/>
      <c r="AD30" s="4"/>
      <c r="AE30" s="75" t="s">
        <v>180</v>
      </c>
      <c r="AF30" s="76">
        <v>131.02780000000001</v>
      </c>
      <c r="AG30" s="77">
        <v>132.41489999999999</v>
      </c>
      <c r="AH30" s="78">
        <v>134.45089999999999</v>
      </c>
      <c r="AI30" s="76">
        <v>150.12690000000001</v>
      </c>
      <c r="AJ30" s="77">
        <v>159.67920000000001</v>
      </c>
      <c r="AK30" s="78">
        <v>168.2775</v>
      </c>
      <c r="AL30" s="76">
        <v>175.10810000000001</v>
      </c>
      <c r="AM30" s="77">
        <v>174.7653</v>
      </c>
      <c r="AN30" s="78">
        <v>174.24539999999999</v>
      </c>
      <c r="AO30" s="76">
        <v>166.10419999999999</v>
      </c>
      <c r="AP30" s="77">
        <v>156.55529999999999</v>
      </c>
      <c r="AQ30" s="78">
        <v>154.7867</v>
      </c>
    </row>
    <row r="31" spans="2:77" x14ac:dyDescent="0.45">
      <c r="B31" s="4"/>
      <c r="C31" s="75" t="s">
        <v>181</v>
      </c>
      <c r="D31" s="76">
        <v>71.214569999999995</v>
      </c>
      <c r="E31" s="77">
        <v>72.277630000000002</v>
      </c>
      <c r="F31" s="78">
        <v>74.400419999999997</v>
      </c>
      <c r="G31" s="76"/>
      <c r="H31" s="77"/>
      <c r="I31" s="78"/>
      <c r="J31" s="76">
        <v>180.56280000000001</v>
      </c>
      <c r="K31" s="77">
        <v>189.3278</v>
      </c>
      <c r="L31" s="78">
        <v>189.0762</v>
      </c>
      <c r="M31" s="76">
        <v>22.525919999999999</v>
      </c>
      <c r="N31" s="77">
        <v>24.8108</v>
      </c>
      <c r="O31" s="78">
        <v>25.578769999999999</v>
      </c>
      <c r="P31" s="28" t="s">
        <v>215</v>
      </c>
      <c r="Q31" s="162" t="s">
        <v>37</v>
      </c>
      <c r="R31" s="162"/>
      <c r="S31" s="162" t="s">
        <v>37</v>
      </c>
      <c r="T31" s="162"/>
      <c r="U31" s="162" t="s">
        <v>37</v>
      </c>
      <c r="V31" s="162"/>
      <c r="W31" s="162" t="s">
        <v>37</v>
      </c>
      <c r="X31" s="162"/>
      <c r="Y31" s="178" t="s">
        <v>37</v>
      </c>
      <c r="Z31" s="178"/>
      <c r="AA31" s="178" t="s">
        <v>37</v>
      </c>
      <c r="AB31" s="179"/>
      <c r="AD31" s="4"/>
      <c r="AE31" s="75" t="s">
        <v>181</v>
      </c>
      <c r="AF31" s="76">
        <v>99.983270000000005</v>
      </c>
      <c r="AG31" s="77">
        <v>98.994590000000002</v>
      </c>
      <c r="AH31" s="78">
        <v>98.703540000000004</v>
      </c>
      <c r="AI31" s="76">
        <v>109.89100000000001</v>
      </c>
      <c r="AJ31" s="77">
        <v>107.405</v>
      </c>
      <c r="AK31" s="78">
        <v>110.2615</v>
      </c>
      <c r="AL31" s="76">
        <v>135.5626</v>
      </c>
      <c r="AM31" s="77">
        <v>140.0445</v>
      </c>
      <c r="AN31" s="78">
        <v>139.24160000000001</v>
      </c>
      <c r="AO31" s="76">
        <v>142.21850000000001</v>
      </c>
      <c r="AP31" s="77">
        <v>137.08109999999999</v>
      </c>
      <c r="AQ31" s="78">
        <v>133.49279999999999</v>
      </c>
    </row>
    <row r="32" spans="2:77" x14ac:dyDescent="0.45">
      <c r="B32" s="4"/>
      <c r="C32" s="75" t="s">
        <v>182</v>
      </c>
      <c r="D32" s="76">
        <v>68.424130000000005</v>
      </c>
      <c r="E32" s="77">
        <v>69.480239999999995</v>
      </c>
      <c r="F32" s="78">
        <v>73.850269999999995</v>
      </c>
      <c r="G32" s="76"/>
      <c r="H32" s="77"/>
      <c r="I32" s="78"/>
      <c r="J32" s="76">
        <v>155.56970000000001</v>
      </c>
      <c r="K32" s="77">
        <v>164.85249999999999</v>
      </c>
      <c r="L32" s="78">
        <v>159.41990000000001</v>
      </c>
      <c r="M32" s="76">
        <v>25.45731</v>
      </c>
      <c r="N32" s="77">
        <v>27.91197</v>
      </c>
      <c r="O32" s="78">
        <v>28.121479999999998</v>
      </c>
      <c r="P32" s="28" t="s">
        <v>20</v>
      </c>
      <c r="Q32" s="165" t="s">
        <v>21</v>
      </c>
      <c r="R32" s="165"/>
      <c r="S32" s="165" t="s">
        <v>53</v>
      </c>
      <c r="T32" s="165"/>
      <c r="U32" s="165" t="s">
        <v>23</v>
      </c>
      <c r="V32" s="165"/>
      <c r="W32" s="165" t="s">
        <v>38</v>
      </c>
      <c r="X32" s="165"/>
      <c r="Y32" s="178" t="s">
        <v>22</v>
      </c>
      <c r="Z32" s="178"/>
      <c r="AA32" s="178" t="s">
        <v>22</v>
      </c>
      <c r="AB32" s="179"/>
      <c r="AD32" s="4"/>
      <c r="AE32" s="75" t="s">
        <v>182</v>
      </c>
      <c r="AF32" s="76">
        <v>86.133290000000002</v>
      </c>
      <c r="AG32" s="77">
        <v>84.041989999999998</v>
      </c>
      <c r="AH32" s="78">
        <v>83.849900000000005</v>
      </c>
      <c r="AI32" s="76">
        <v>86.486630000000005</v>
      </c>
      <c r="AJ32" s="77">
        <v>87.486890000000002</v>
      </c>
      <c r="AK32" s="78">
        <v>89.043589999999995</v>
      </c>
      <c r="AL32" s="76">
        <v>117.6448</v>
      </c>
      <c r="AM32" s="77">
        <v>122.73650000000001</v>
      </c>
      <c r="AN32" s="78">
        <v>123.941</v>
      </c>
      <c r="AO32" s="76">
        <v>122.04730000000001</v>
      </c>
      <c r="AP32" s="77">
        <v>120.7932</v>
      </c>
      <c r="AQ32" s="78">
        <v>119.867</v>
      </c>
    </row>
    <row r="33" spans="2:43" x14ac:dyDescent="0.45">
      <c r="B33" s="4"/>
      <c r="C33" s="79" t="s">
        <v>183</v>
      </c>
      <c r="D33" s="76">
        <v>63.4544</v>
      </c>
      <c r="E33" s="77">
        <v>59.487380000000002</v>
      </c>
      <c r="F33" s="78">
        <v>60.292920000000002</v>
      </c>
      <c r="G33" s="76"/>
      <c r="H33" s="77"/>
      <c r="I33" s="78"/>
      <c r="J33" s="76">
        <v>138.2396</v>
      </c>
      <c r="K33" s="77">
        <v>144.7302</v>
      </c>
      <c r="L33" s="78">
        <v>137.11009999999999</v>
      </c>
      <c r="M33" s="76">
        <v>19.584980000000002</v>
      </c>
      <c r="N33" s="77">
        <v>24.043839999999999</v>
      </c>
      <c r="O33" s="78">
        <v>25.046469999999999</v>
      </c>
      <c r="P33" s="28" t="s">
        <v>160</v>
      </c>
      <c r="Q33" s="162" t="s">
        <v>19</v>
      </c>
      <c r="R33" s="162"/>
      <c r="S33" s="162" t="s">
        <v>19</v>
      </c>
      <c r="T33" s="162"/>
      <c r="U33" s="162" t="s">
        <v>19</v>
      </c>
      <c r="V33" s="162"/>
      <c r="W33" s="162" t="s">
        <v>19</v>
      </c>
      <c r="X33" s="162"/>
      <c r="Y33" s="162" t="s">
        <v>18</v>
      </c>
      <c r="Z33" s="162"/>
      <c r="AA33" s="162" t="s">
        <v>18</v>
      </c>
      <c r="AB33" s="163"/>
      <c r="AD33" s="4"/>
      <c r="AE33" s="79" t="s">
        <v>183</v>
      </c>
      <c r="AF33" s="76">
        <v>109.6126</v>
      </c>
      <c r="AG33" s="77">
        <v>109.24290000000001</v>
      </c>
      <c r="AH33" s="78">
        <v>108.8242</v>
      </c>
      <c r="AI33" s="76">
        <v>111.6088</v>
      </c>
      <c r="AJ33" s="77">
        <v>112.01739999999999</v>
      </c>
      <c r="AK33" s="78">
        <v>112.8849</v>
      </c>
      <c r="AL33" s="76">
        <v>139.98390000000001</v>
      </c>
      <c r="AM33" s="77">
        <v>140.2859</v>
      </c>
      <c r="AN33" s="78">
        <v>138.83590000000001</v>
      </c>
      <c r="AO33" s="76">
        <v>136.1463</v>
      </c>
      <c r="AP33" s="77">
        <v>129.94479999999999</v>
      </c>
      <c r="AQ33" s="78">
        <v>128.3201</v>
      </c>
    </row>
    <row r="34" spans="2:43" x14ac:dyDescent="0.45">
      <c r="B34" s="4"/>
      <c r="C34" s="80" t="s">
        <v>184</v>
      </c>
      <c r="D34" s="76">
        <v>105.8442</v>
      </c>
      <c r="E34" s="77">
        <v>101.2042</v>
      </c>
      <c r="F34" s="78">
        <v>97.973650000000006</v>
      </c>
      <c r="G34" s="76"/>
      <c r="H34" s="77"/>
      <c r="I34" s="78"/>
      <c r="J34" s="76">
        <v>213.07060000000001</v>
      </c>
      <c r="K34" s="77">
        <v>236.4177</v>
      </c>
      <c r="L34" s="78">
        <v>242.0549</v>
      </c>
      <c r="M34" s="76">
        <v>39.439639999999997</v>
      </c>
      <c r="N34" s="77">
        <v>35.685270000000003</v>
      </c>
      <c r="O34" s="78">
        <v>35.682319999999997</v>
      </c>
      <c r="P34" s="28" t="s">
        <v>161</v>
      </c>
      <c r="Q34" s="162" t="s">
        <v>162</v>
      </c>
      <c r="R34" s="162"/>
      <c r="S34" s="162" t="s">
        <v>162</v>
      </c>
      <c r="T34" s="162"/>
      <c r="U34" s="162" t="s">
        <v>162</v>
      </c>
      <c r="V34" s="162"/>
      <c r="W34" s="162" t="s">
        <v>162</v>
      </c>
      <c r="X34" s="162"/>
      <c r="Y34" s="162" t="s">
        <v>162</v>
      </c>
      <c r="Z34" s="162"/>
      <c r="AA34" s="162" t="s">
        <v>162</v>
      </c>
      <c r="AB34" s="163"/>
      <c r="AD34" s="4"/>
      <c r="AE34" s="80" t="s">
        <v>184</v>
      </c>
      <c r="AF34" s="76">
        <v>131.2912</v>
      </c>
      <c r="AG34" s="77">
        <v>129.2527</v>
      </c>
      <c r="AH34" s="78">
        <v>127.4618</v>
      </c>
      <c r="AI34" s="76">
        <v>141.52099999999999</v>
      </c>
      <c r="AJ34" s="77">
        <v>139.702</v>
      </c>
      <c r="AK34" s="78">
        <v>134.38489999999999</v>
      </c>
      <c r="AL34" s="76">
        <v>145.5384</v>
      </c>
      <c r="AM34" s="77">
        <v>141.3434</v>
      </c>
      <c r="AN34" s="78">
        <v>138.53829999999999</v>
      </c>
      <c r="AO34" s="76">
        <v>143.94900000000001</v>
      </c>
      <c r="AP34" s="77">
        <v>138.65530000000001</v>
      </c>
      <c r="AQ34" s="78">
        <v>134.4716</v>
      </c>
    </row>
    <row r="35" spans="2:43" x14ac:dyDescent="0.45">
      <c r="B35" s="4"/>
      <c r="C35" s="75" t="s">
        <v>185</v>
      </c>
      <c r="D35" s="76">
        <v>66.096789999999999</v>
      </c>
      <c r="E35" s="77">
        <v>63.969439999999999</v>
      </c>
      <c r="F35" s="78">
        <v>62.486559999999997</v>
      </c>
      <c r="G35" s="76"/>
      <c r="H35" s="77"/>
      <c r="I35" s="78"/>
      <c r="J35" s="76">
        <v>164.76230000000001</v>
      </c>
      <c r="K35" s="77">
        <v>183.56290000000001</v>
      </c>
      <c r="L35" s="78">
        <v>182.45500000000001</v>
      </c>
      <c r="M35" s="76">
        <v>34.278030000000001</v>
      </c>
      <c r="N35" s="77">
        <v>27.924489999999999</v>
      </c>
      <c r="O35" s="78">
        <v>24.03041</v>
      </c>
      <c r="P35" s="28" t="s">
        <v>216</v>
      </c>
      <c r="Q35" s="162" t="s">
        <v>230</v>
      </c>
      <c r="R35" s="162"/>
      <c r="S35" s="162" t="s">
        <v>229</v>
      </c>
      <c r="T35" s="162"/>
      <c r="U35" s="162" t="s">
        <v>231</v>
      </c>
      <c r="V35" s="162"/>
      <c r="W35" s="162" t="s">
        <v>234</v>
      </c>
      <c r="X35" s="162"/>
      <c r="Y35" s="162" t="s">
        <v>290</v>
      </c>
      <c r="Z35" s="162"/>
      <c r="AA35" s="162" t="s">
        <v>236</v>
      </c>
      <c r="AB35" s="163"/>
      <c r="AD35" s="4"/>
      <c r="AE35" s="75" t="s">
        <v>185</v>
      </c>
      <c r="AF35" s="76">
        <v>114.514</v>
      </c>
      <c r="AG35" s="77">
        <v>117.43810000000001</v>
      </c>
      <c r="AH35" s="78">
        <v>118.29340000000001</v>
      </c>
      <c r="AI35" s="76">
        <v>135.2329</v>
      </c>
      <c r="AJ35" s="77">
        <v>131.691</v>
      </c>
      <c r="AK35" s="78">
        <v>126.6564</v>
      </c>
      <c r="AL35" s="76">
        <v>118.1614</v>
      </c>
      <c r="AM35" s="77">
        <v>114.83159999999999</v>
      </c>
      <c r="AN35" s="78">
        <v>111.27630000000001</v>
      </c>
      <c r="AO35" s="76">
        <v>140.92599999999999</v>
      </c>
      <c r="AP35" s="77">
        <v>134.72540000000001</v>
      </c>
      <c r="AQ35" s="78">
        <v>131.5676</v>
      </c>
    </row>
    <row r="36" spans="2:43" x14ac:dyDescent="0.45">
      <c r="B36" s="4"/>
      <c r="C36" s="75" t="s">
        <v>186</v>
      </c>
      <c r="D36" s="76">
        <v>53.036729999999999</v>
      </c>
      <c r="E36" s="77">
        <v>48.396189999999997</v>
      </c>
      <c r="F36" s="78">
        <v>45.8979</v>
      </c>
      <c r="G36" s="76"/>
      <c r="H36" s="77"/>
      <c r="I36" s="78"/>
      <c r="J36" s="76">
        <v>67.648960000000002</v>
      </c>
      <c r="K36" s="77">
        <v>68.487250000000003</v>
      </c>
      <c r="L36" s="78">
        <v>70.311059999999998</v>
      </c>
      <c r="M36" s="76">
        <v>21.254709999999999</v>
      </c>
      <c r="N36" s="77">
        <v>19.43404</v>
      </c>
      <c r="O36" s="78">
        <v>18.741720000000001</v>
      </c>
      <c r="P36" s="28" t="s">
        <v>31</v>
      </c>
      <c r="Q36" s="162">
        <v>270</v>
      </c>
      <c r="R36" s="162"/>
      <c r="S36" s="162">
        <v>76</v>
      </c>
      <c r="T36" s="162"/>
      <c r="U36" s="162">
        <v>111</v>
      </c>
      <c r="V36" s="162"/>
      <c r="W36" s="162">
        <v>92</v>
      </c>
      <c r="X36" s="162"/>
      <c r="Y36" s="162">
        <v>-7</v>
      </c>
      <c r="Z36" s="162"/>
      <c r="AA36" s="162">
        <v>61</v>
      </c>
      <c r="AB36" s="163"/>
      <c r="AD36" s="4"/>
      <c r="AE36" s="75" t="s">
        <v>186</v>
      </c>
      <c r="AF36" s="76">
        <v>102.8901</v>
      </c>
      <c r="AG36" s="77">
        <v>102.23009999999999</v>
      </c>
      <c r="AH36" s="78">
        <v>101.1588</v>
      </c>
      <c r="AI36" s="76">
        <v>106.9087</v>
      </c>
      <c r="AJ36" s="77">
        <v>106.7919</v>
      </c>
      <c r="AK36" s="78">
        <v>102.9504</v>
      </c>
      <c r="AL36" s="76">
        <v>107.1148</v>
      </c>
      <c r="AM36" s="77">
        <v>101.0997</v>
      </c>
      <c r="AN36" s="78">
        <v>98.381540000000001</v>
      </c>
      <c r="AO36" s="76">
        <v>99.06035</v>
      </c>
      <c r="AP36" s="77">
        <v>96.936279999999996</v>
      </c>
      <c r="AQ36" s="78">
        <v>94.944890000000001</v>
      </c>
    </row>
    <row r="37" spans="2:43" x14ac:dyDescent="0.45">
      <c r="B37" s="4"/>
      <c r="C37" s="75" t="s">
        <v>187</v>
      </c>
      <c r="D37" s="76">
        <v>48.530949999999997</v>
      </c>
      <c r="E37" s="77">
        <v>47.357120000000002</v>
      </c>
      <c r="F37" s="78">
        <v>42.881250000000001</v>
      </c>
      <c r="G37" s="76"/>
      <c r="H37" s="77"/>
      <c r="I37" s="78"/>
      <c r="J37" s="76">
        <v>95.989840000000001</v>
      </c>
      <c r="K37" s="77">
        <v>103.29770000000001</v>
      </c>
      <c r="L37" s="78">
        <v>110.9823</v>
      </c>
      <c r="M37" s="76">
        <v>22.492100000000001</v>
      </c>
      <c r="N37" s="77">
        <v>21.79073</v>
      </c>
      <c r="O37" s="78">
        <v>21.397739999999999</v>
      </c>
      <c r="P37" s="28" t="s">
        <v>163</v>
      </c>
      <c r="Q37" s="162">
        <v>24</v>
      </c>
      <c r="R37" s="162"/>
      <c r="S37" s="162">
        <v>12</v>
      </c>
      <c r="T37" s="162"/>
      <c r="U37" s="162">
        <v>18</v>
      </c>
      <c r="V37" s="162"/>
      <c r="W37" s="162">
        <v>15</v>
      </c>
      <c r="X37" s="162"/>
      <c r="Y37" s="162">
        <v>6</v>
      </c>
      <c r="Z37" s="162"/>
      <c r="AA37" s="162">
        <v>18</v>
      </c>
      <c r="AB37" s="163"/>
      <c r="AD37" s="4"/>
      <c r="AE37" s="75" t="s">
        <v>187</v>
      </c>
      <c r="AF37" s="76">
        <v>116.4455</v>
      </c>
      <c r="AG37" s="77">
        <v>117.5264</v>
      </c>
      <c r="AH37" s="78">
        <v>120.0694</v>
      </c>
      <c r="AI37" s="76">
        <v>123.8937</v>
      </c>
      <c r="AJ37" s="77">
        <v>129.73259999999999</v>
      </c>
      <c r="AK37" s="78">
        <v>127.34269999999999</v>
      </c>
      <c r="AL37" s="76">
        <v>136.5308</v>
      </c>
      <c r="AM37" s="77">
        <v>132.6609</v>
      </c>
      <c r="AN37" s="78">
        <v>129.5548</v>
      </c>
      <c r="AO37" s="76">
        <v>136.00790000000001</v>
      </c>
      <c r="AP37" s="77">
        <v>131.6643</v>
      </c>
      <c r="AQ37" s="78">
        <v>128.34100000000001</v>
      </c>
    </row>
    <row r="38" spans="2:43" ht="14.65" thickBot="1" x14ac:dyDescent="0.5">
      <c r="B38" s="4"/>
      <c r="C38" s="75" t="s">
        <v>188</v>
      </c>
      <c r="D38" s="76">
        <v>137.1395</v>
      </c>
      <c r="E38" s="77">
        <v>129.9589</v>
      </c>
      <c r="F38" s="78">
        <v>127.72069999999999</v>
      </c>
      <c r="G38" s="76"/>
      <c r="H38" s="77"/>
      <c r="I38" s="78"/>
      <c r="J38" s="76">
        <v>287.54059999999998</v>
      </c>
      <c r="K38" s="77">
        <v>342.68110000000001</v>
      </c>
      <c r="L38" s="78">
        <v>380.43810000000002</v>
      </c>
      <c r="M38" s="76">
        <v>46.513330000000003</v>
      </c>
      <c r="N38" s="77">
        <v>49.210749999999997</v>
      </c>
      <c r="O38" s="78">
        <v>48.169020000000003</v>
      </c>
      <c r="P38" s="58" t="s">
        <v>218</v>
      </c>
      <c r="Q38" s="161">
        <v>0</v>
      </c>
      <c r="R38" s="161"/>
      <c r="S38" s="161">
        <v>0</v>
      </c>
      <c r="T38" s="161"/>
      <c r="U38" s="161">
        <v>0</v>
      </c>
      <c r="V38" s="161"/>
      <c r="W38" s="161">
        <v>0</v>
      </c>
      <c r="X38" s="161"/>
      <c r="Y38" s="161">
        <v>0</v>
      </c>
      <c r="Z38" s="161"/>
      <c r="AA38" s="161">
        <v>0</v>
      </c>
      <c r="AB38" s="164"/>
      <c r="AD38" s="4"/>
      <c r="AE38" s="75" t="s">
        <v>188</v>
      </c>
      <c r="AF38" s="76">
        <v>161.5188</v>
      </c>
      <c r="AG38" s="77">
        <v>156.61799999999999</v>
      </c>
      <c r="AH38" s="78">
        <v>155.2895</v>
      </c>
      <c r="AI38" s="76">
        <v>155.56829999999999</v>
      </c>
      <c r="AJ38" s="77">
        <v>151.11170000000001</v>
      </c>
      <c r="AK38" s="78">
        <v>147.381</v>
      </c>
      <c r="AL38" s="76">
        <v>178.7123</v>
      </c>
      <c r="AM38" s="77">
        <v>160.8287</v>
      </c>
      <c r="AN38" s="78">
        <v>155.71700000000001</v>
      </c>
      <c r="AO38" s="76">
        <v>171.7406</v>
      </c>
      <c r="AP38" s="77">
        <v>153.79859999999999</v>
      </c>
      <c r="AQ38" s="78">
        <v>149.89699999999999</v>
      </c>
    </row>
    <row r="39" spans="2:43" x14ac:dyDescent="0.45">
      <c r="B39" s="4"/>
      <c r="C39" s="79" t="s">
        <v>189</v>
      </c>
      <c r="D39" s="76">
        <v>84.879090000000005</v>
      </c>
      <c r="E39" s="77">
        <v>81.741550000000004</v>
      </c>
      <c r="F39" s="78">
        <v>84.944400000000002</v>
      </c>
      <c r="G39" s="76"/>
      <c r="H39" s="77"/>
      <c r="I39" s="78"/>
      <c r="J39" s="76">
        <v>264.89120000000003</v>
      </c>
      <c r="K39" s="77">
        <v>303.66550000000001</v>
      </c>
      <c r="L39" s="78">
        <v>335.36939999999998</v>
      </c>
      <c r="M39" s="76">
        <v>36.886839999999999</v>
      </c>
      <c r="N39" s="77">
        <v>37.696539999999999</v>
      </c>
      <c r="O39" s="78">
        <v>39.839350000000003</v>
      </c>
      <c r="P39" s="17"/>
      <c r="Q39" s="160"/>
      <c r="R39" s="160"/>
      <c r="S39" s="162"/>
      <c r="T39" s="162"/>
      <c r="U39" s="14"/>
      <c r="V39" s="16"/>
      <c r="W39" s="14"/>
      <c r="X39" s="16"/>
      <c r="Y39" s="16"/>
      <c r="Z39" s="16"/>
      <c r="AA39" s="14"/>
      <c r="AB39" s="16"/>
      <c r="AD39" s="4"/>
      <c r="AE39" s="79" t="s">
        <v>189</v>
      </c>
      <c r="AF39" s="76">
        <v>129.29509999999999</v>
      </c>
      <c r="AG39" s="77">
        <v>128.8877</v>
      </c>
      <c r="AH39" s="78">
        <v>133.56950000000001</v>
      </c>
      <c r="AI39" s="76">
        <v>137.83500000000001</v>
      </c>
      <c r="AJ39" s="77">
        <v>128.70750000000001</v>
      </c>
      <c r="AK39" s="78">
        <v>122.3415</v>
      </c>
      <c r="AL39" s="76">
        <v>152.69990000000001</v>
      </c>
      <c r="AM39" s="77">
        <v>146.1987</v>
      </c>
      <c r="AN39" s="78">
        <v>145.42400000000001</v>
      </c>
      <c r="AO39" s="76">
        <v>147.39699999999999</v>
      </c>
      <c r="AP39" s="77">
        <v>140.95230000000001</v>
      </c>
      <c r="AQ39" s="78">
        <v>138.90610000000001</v>
      </c>
    </row>
    <row r="40" spans="2:43" x14ac:dyDescent="0.45">
      <c r="B40" s="4"/>
      <c r="C40" s="80" t="s">
        <v>190</v>
      </c>
      <c r="D40" s="76">
        <v>40.631390000000003</v>
      </c>
      <c r="E40" s="77">
        <v>36.765120000000003</v>
      </c>
      <c r="F40" s="78">
        <v>34.92662</v>
      </c>
      <c r="G40" s="76">
        <v>21.300450000000001</v>
      </c>
      <c r="H40" s="77">
        <v>20.216670000000001</v>
      </c>
      <c r="I40" s="78">
        <v>20.393439999999998</v>
      </c>
      <c r="J40" s="76">
        <v>58.268329999999999</v>
      </c>
      <c r="K40" s="77">
        <v>55.558700000000002</v>
      </c>
      <c r="L40" s="78">
        <v>45.613219999999998</v>
      </c>
      <c r="M40" s="76">
        <v>16.333490000000001</v>
      </c>
      <c r="N40" s="77">
        <v>8.9194130000000005</v>
      </c>
      <c r="O40" s="78">
        <v>10.7425</v>
      </c>
      <c r="P40" s="17"/>
      <c r="Q40" s="162"/>
      <c r="R40" s="162"/>
      <c r="S40" s="162"/>
      <c r="T40" s="162"/>
      <c r="U40" s="14"/>
      <c r="V40" s="16"/>
      <c r="W40" s="14"/>
      <c r="X40" s="16"/>
      <c r="Y40" s="16"/>
      <c r="Z40" s="16"/>
      <c r="AA40" s="14"/>
      <c r="AB40" s="16"/>
      <c r="AD40" s="4"/>
      <c r="AE40" s="80" t="s">
        <v>190</v>
      </c>
      <c r="AF40" s="76">
        <v>58.955440000000003</v>
      </c>
      <c r="AG40" s="77">
        <v>59.30847</v>
      </c>
      <c r="AH40" s="78">
        <v>60.455179999999999</v>
      </c>
      <c r="AI40" s="76">
        <v>56.227449999999997</v>
      </c>
      <c r="AJ40" s="77">
        <v>56.884410000000003</v>
      </c>
      <c r="AK40" s="78">
        <v>51.461100000000002</v>
      </c>
      <c r="AL40" s="76">
        <v>36.516689999999997</v>
      </c>
      <c r="AM40" s="77">
        <v>43.359459999999999</v>
      </c>
      <c r="AN40" s="78">
        <v>39.416910000000001</v>
      </c>
      <c r="AO40" s="76">
        <v>75.696950000000001</v>
      </c>
      <c r="AP40" s="77">
        <v>63.83764</v>
      </c>
      <c r="AQ40" s="78">
        <v>49.916330000000002</v>
      </c>
    </row>
    <row r="41" spans="2:43" x14ac:dyDescent="0.45">
      <c r="B41" s="4"/>
      <c r="C41" s="75" t="s">
        <v>191</v>
      </c>
      <c r="D41" s="76">
        <v>89.673389999999998</v>
      </c>
      <c r="E41" s="77">
        <v>84.354900000000001</v>
      </c>
      <c r="F41" s="78">
        <v>86.074569999999994</v>
      </c>
      <c r="G41" s="76">
        <v>31.881910000000001</v>
      </c>
      <c r="H41" s="77">
        <v>32.31503</v>
      </c>
      <c r="I41" s="78">
        <v>26.357410000000002</v>
      </c>
      <c r="J41" s="76">
        <v>108.7629</v>
      </c>
      <c r="K41" s="77">
        <v>110.4873</v>
      </c>
      <c r="L41" s="78">
        <v>104.5001</v>
      </c>
      <c r="M41" s="76">
        <v>66.008420000000001</v>
      </c>
      <c r="N41" s="77">
        <v>24.81589</v>
      </c>
      <c r="O41" s="78">
        <v>23.306999999999999</v>
      </c>
      <c r="P41" s="17"/>
      <c r="Q41" s="162"/>
      <c r="R41" s="162"/>
      <c r="S41" s="162"/>
      <c r="T41" s="162"/>
      <c r="U41" s="14"/>
      <c r="V41" s="16"/>
      <c r="W41" s="14"/>
      <c r="AA41" s="14"/>
      <c r="AB41" s="16"/>
      <c r="AD41" s="4"/>
      <c r="AE41" s="75" t="s">
        <v>191</v>
      </c>
      <c r="AF41" s="76">
        <v>72.783850000000001</v>
      </c>
      <c r="AG41" s="77">
        <v>73.52252</v>
      </c>
      <c r="AH41" s="78">
        <v>77.590980000000002</v>
      </c>
      <c r="AI41" s="76">
        <v>68.125010000000003</v>
      </c>
      <c r="AJ41" s="77">
        <v>74.154439999999994</v>
      </c>
      <c r="AK41" s="78">
        <v>66.689269999999993</v>
      </c>
      <c r="AL41" s="76">
        <v>46.820450000000001</v>
      </c>
      <c r="AM41" s="77">
        <v>47.936500000000002</v>
      </c>
      <c r="AN41" s="78">
        <v>48.171109999999999</v>
      </c>
      <c r="AO41" s="76">
        <v>101.6558</v>
      </c>
      <c r="AP41" s="77">
        <v>94.123199999999997</v>
      </c>
      <c r="AQ41" s="78">
        <v>94.867350000000002</v>
      </c>
    </row>
    <row r="42" spans="2:43" x14ac:dyDescent="0.45">
      <c r="B42" s="4"/>
      <c r="C42" s="75" t="s">
        <v>192</v>
      </c>
      <c r="D42" s="76">
        <v>74.050489999999996</v>
      </c>
      <c r="E42" s="77">
        <v>67.134690000000006</v>
      </c>
      <c r="F42" s="78">
        <v>66.16046</v>
      </c>
      <c r="G42" s="76">
        <v>41.173279999999998</v>
      </c>
      <c r="H42" s="77">
        <v>35.07826</v>
      </c>
      <c r="I42" s="78">
        <v>34.378680000000003</v>
      </c>
      <c r="J42" s="76">
        <v>128.44540000000001</v>
      </c>
      <c r="K42" s="77">
        <v>102.0103</v>
      </c>
      <c r="L42" s="78">
        <v>107.892</v>
      </c>
      <c r="M42" s="76">
        <v>83.94462</v>
      </c>
      <c r="N42" s="77">
        <v>25.763290000000001</v>
      </c>
      <c r="O42" s="78">
        <v>24.837579999999999</v>
      </c>
      <c r="P42" s="17"/>
      <c r="Q42" s="162"/>
      <c r="R42" s="162"/>
      <c r="S42" s="162"/>
      <c r="T42" s="162"/>
      <c r="U42" s="14"/>
      <c r="V42" s="16"/>
      <c r="W42" s="14"/>
      <c r="AA42" s="14"/>
      <c r="AB42" s="16"/>
      <c r="AD42" s="4"/>
      <c r="AE42" s="75" t="s">
        <v>192</v>
      </c>
      <c r="AF42" s="76">
        <v>75.325249999999997</v>
      </c>
      <c r="AG42" s="77">
        <v>75.708870000000005</v>
      </c>
      <c r="AH42" s="78">
        <v>76.358400000000003</v>
      </c>
      <c r="AI42" s="76">
        <v>91.281090000000006</v>
      </c>
      <c r="AJ42" s="77">
        <v>89.938360000000003</v>
      </c>
      <c r="AK42" s="78">
        <v>83.160470000000004</v>
      </c>
      <c r="AL42" s="76">
        <v>62.361440000000002</v>
      </c>
      <c r="AM42" s="77">
        <v>61.240859999999998</v>
      </c>
      <c r="AN42" s="78">
        <v>59.675939999999997</v>
      </c>
      <c r="AO42" s="76">
        <v>113.45959999999999</v>
      </c>
      <c r="AP42" s="77">
        <v>103.1568</v>
      </c>
      <c r="AQ42" s="78">
        <v>92.417199999999994</v>
      </c>
    </row>
    <row r="43" spans="2:43" x14ac:dyDescent="0.45">
      <c r="B43" s="4"/>
      <c r="C43" s="75" t="s">
        <v>193</v>
      </c>
      <c r="D43" s="76">
        <v>105.67189999999999</v>
      </c>
      <c r="E43" s="77">
        <v>96.712400000000002</v>
      </c>
      <c r="F43" s="78">
        <v>95.829250000000002</v>
      </c>
      <c r="G43" s="76">
        <v>43.525179999999999</v>
      </c>
      <c r="H43" s="77">
        <v>40.811169999999997</v>
      </c>
      <c r="I43" s="78">
        <v>44.968429999999998</v>
      </c>
      <c r="J43" s="76">
        <v>217.7492</v>
      </c>
      <c r="K43" s="77">
        <v>285.61660000000001</v>
      </c>
      <c r="L43" s="78">
        <v>221.8175</v>
      </c>
      <c r="M43" s="76">
        <v>114.0416</v>
      </c>
      <c r="N43" s="77">
        <v>39.945439999999998</v>
      </c>
      <c r="O43" s="78">
        <v>33.30453</v>
      </c>
      <c r="P43" s="17"/>
      <c r="Q43" s="162"/>
      <c r="R43" s="162"/>
      <c r="S43" s="162"/>
      <c r="T43" s="162"/>
      <c r="U43" s="14"/>
      <c r="V43" s="16"/>
      <c r="W43" s="14"/>
      <c r="AA43" s="14"/>
      <c r="AB43" s="16"/>
      <c r="AD43" s="4"/>
      <c r="AE43" s="75" t="s">
        <v>193</v>
      </c>
      <c r="AF43" s="76">
        <v>76.92989</v>
      </c>
      <c r="AG43" s="77">
        <v>79.14649</v>
      </c>
      <c r="AH43" s="78">
        <v>80.356049999999996</v>
      </c>
      <c r="AI43" s="76">
        <v>80.633369999999999</v>
      </c>
      <c r="AJ43" s="77">
        <v>79.087860000000006</v>
      </c>
      <c r="AK43" s="78">
        <v>81.891260000000003</v>
      </c>
      <c r="AL43" s="76">
        <v>60.71508</v>
      </c>
      <c r="AM43" s="77">
        <v>75.331469999999996</v>
      </c>
      <c r="AN43" s="78">
        <v>70.175280000000001</v>
      </c>
      <c r="AO43" s="76">
        <v>77.487380000000002</v>
      </c>
      <c r="AP43" s="77">
        <v>77.95805</v>
      </c>
      <c r="AQ43" s="78">
        <v>70.747380000000007</v>
      </c>
    </row>
    <row r="44" spans="2:43" x14ac:dyDescent="0.45">
      <c r="B44" s="4"/>
      <c r="C44" s="75" t="s">
        <v>194</v>
      </c>
      <c r="D44" s="76">
        <v>76.383690000000001</v>
      </c>
      <c r="E44" s="77">
        <v>77.136690000000002</v>
      </c>
      <c r="F44" s="78">
        <v>75.227310000000003</v>
      </c>
      <c r="G44" s="76">
        <v>80.146079999999998</v>
      </c>
      <c r="H44" s="77">
        <v>63.877850000000002</v>
      </c>
      <c r="I44" s="78">
        <v>51.69755</v>
      </c>
      <c r="J44" s="76">
        <v>166.4915</v>
      </c>
      <c r="K44" s="77">
        <v>183.40719999999999</v>
      </c>
      <c r="L44" s="78">
        <v>178.28149999999999</v>
      </c>
      <c r="M44" s="76">
        <v>109.8138</v>
      </c>
      <c r="N44" s="77">
        <v>25.02393</v>
      </c>
      <c r="O44" s="78">
        <v>25.750160000000001</v>
      </c>
      <c r="P44" s="17"/>
      <c r="Q44" s="162"/>
      <c r="R44" s="162"/>
      <c r="S44" s="162"/>
      <c r="T44" s="162"/>
      <c r="U44" s="14"/>
      <c r="V44" s="14"/>
      <c r="W44" s="14"/>
      <c r="AA44" s="14"/>
      <c r="AB44" s="14"/>
      <c r="AD44" s="4"/>
      <c r="AE44" s="75" t="s">
        <v>194</v>
      </c>
      <c r="AF44" s="76">
        <v>68.675349999999995</v>
      </c>
      <c r="AG44" s="77">
        <v>75.778049999999993</v>
      </c>
      <c r="AH44" s="78">
        <v>76.828190000000006</v>
      </c>
      <c r="AI44" s="76">
        <v>87.181169999999995</v>
      </c>
      <c r="AJ44" s="77">
        <v>82.37115</v>
      </c>
      <c r="AK44" s="78">
        <v>86.587289999999996</v>
      </c>
      <c r="AL44" s="76">
        <v>63.85031</v>
      </c>
      <c r="AM44" s="77">
        <v>71.040769999999995</v>
      </c>
      <c r="AN44" s="78">
        <v>72.919529999999995</v>
      </c>
      <c r="AO44" s="76">
        <v>86.175049999999999</v>
      </c>
      <c r="AP44" s="77">
        <v>81.881209999999996</v>
      </c>
      <c r="AQ44" s="78">
        <v>71.077380000000005</v>
      </c>
    </row>
    <row r="45" spans="2:43" x14ac:dyDescent="0.45">
      <c r="B45" s="4"/>
      <c r="C45" s="79" t="s">
        <v>195</v>
      </c>
      <c r="D45" s="81">
        <v>41.13279</v>
      </c>
      <c r="E45" s="82">
        <v>36.42427</v>
      </c>
      <c r="F45" s="83">
        <v>34.642409999999998</v>
      </c>
      <c r="G45" s="76">
        <v>24.862130000000001</v>
      </c>
      <c r="H45" s="77">
        <v>23.80218</v>
      </c>
      <c r="I45" s="78">
        <v>17.812799999999999</v>
      </c>
      <c r="J45" s="76">
        <v>47.771470000000001</v>
      </c>
      <c r="K45" s="77">
        <v>45.640059999999998</v>
      </c>
      <c r="L45" s="78">
        <v>42.727429999999998</v>
      </c>
      <c r="M45" s="76">
        <v>23.732959999999999</v>
      </c>
      <c r="N45" s="77">
        <v>11.68256</v>
      </c>
      <c r="O45" s="78">
        <v>14.0755</v>
      </c>
      <c r="P45" s="17"/>
      <c r="Q45" s="162"/>
      <c r="R45" s="162"/>
      <c r="S45" s="162"/>
      <c r="T45" s="162"/>
      <c r="U45" s="14"/>
      <c r="V45" s="14"/>
      <c r="W45" s="14"/>
      <c r="AA45" s="14"/>
      <c r="AB45" s="14"/>
      <c r="AD45" s="4"/>
      <c r="AE45" s="79" t="s">
        <v>195</v>
      </c>
      <c r="AF45" s="81">
        <v>47.10586</v>
      </c>
      <c r="AG45" s="82">
        <v>45.645800000000001</v>
      </c>
      <c r="AH45" s="83">
        <v>46.072119999999998</v>
      </c>
      <c r="AI45" s="76">
        <v>60.15654</v>
      </c>
      <c r="AJ45" s="77">
        <v>60.12303</v>
      </c>
      <c r="AK45" s="78">
        <v>57.119050000000001</v>
      </c>
      <c r="AL45" s="76">
        <v>45.29851</v>
      </c>
      <c r="AM45" s="77">
        <v>46.403939999999999</v>
      </c>
      <c r="AN45" s="78">
        <v>45.21893</v>
      </c>
      <c r="AO45" s="76">
        <v>71.17371</v>
      </c>
      <c r="AP45" s="77">
        <v>66.323930000000004</v>
      </c>
      <c r="AQ45" s="78">
        <v>63.186790000000002</v>
      </c>
    </row>
    <row r="46" spans="2:43" x14ac:dyDescent="0.45">
      <c r="B46" s="4"/>
      <c r="C46" s="80" t="s">
        <v>196</v>
      </c>
      <c r="D46" s="81">
        <v>251.89949999999999</v>
      </c>
      <c r="E46" s="82">
        <v>259.6327</v>
      </c>
      <c r="F46" s="83">
        <v>298.47550000000001</v>
      </c>
      <c r="G46" s="76">
        <v>40.69556</v>
      </c>
      <c r="H46" s="77">
        <v>44.20975</v>
      </c>
      <c r="I46" s="78">
        <v>39.757809999999999</v>
      </c>
      <c r="J46" s="76"/>
      <c r="K46" s="77"/>
      <c r="L46" s="78"/>
      <c r="M46" s="76"/>
      <c r="N46" s="77"/>
      <c r="O46" s="78"/>
      <c r="P46" s="17"/>
      <c r="Q46" s="162"/>
      <c r="R46" s="162"/>
      <c r="S46" s="162"/>
      <c r="T46" s="162"/>
      <c r="U46" s="14"/>
      <c r="V46" s="14"/>
      <c r="W46" s="14"/>
      <c r="AA46" s="14"/>
      <c r="AB46" s="14"/>
      <c r="AD46" s="4"/>
      <c r="AE46" s="80" t="s">
        <v>196</v>
      </c>
      <c r="AF46" s="81"/>
      <c r="AG46" s="82"/>
      <c r="AH46" s="83"/>
      <c r="AI46" s="76"/>
      <c r="AJ46" s="77"/>
      <c r="AK46" s="78"/>
      <c r="AL46" s="76"/>
      <c r="AM46" s="77"/>
      <c r="AN46" s="78"/>
      <c r="AO46" s="76"/>
      <c r="AP46" s="77"/>
      <c r="AQ46" s="78"/>
    </row>
    <row r="47" spans="2:43" x14ac:dyDescent="0.45">
      <c r="B47" s="4"/>
      <c r="C47" s="75" t="s">
        <v>197</v>
      </c>
      <c r="D47" s="81">
        <v>128.49770000000001</v>
      </c>
      <c r="E47" s="82">
        <v>124.9072</v>
      </c>
      <c r="F47" s="83">
        <v>125.8138</v>
      </c>
      <c r="G47" s="76">
        <v>47.631979999999999</v>
      </c>
      <c r="H47" s="77">
        <v>30.287579999999998</v>
      </c>
      <c r="I47" s="78">
        <v>29.286650000000002</v>
      </c>
      <c r="J47" s="76"/>
      <c r="K47" s="77"/>
      <c r="L47" s="78"/>
      <c r="M47" s="76"/>
      <c r="N47" s="77"/>
      <c r="O47" s="78"/>
      <c r="P47" s="17"/>
      <c r="Q47" s="162"/>
      <c r="R47" s="162"/>
      <c r="S47" s="162"/>
      <c r="T47" s="162"/>
      <c r="U47" s="14"/>
      <c r="V47" s="14"/>
      <c r="W47" s="14"/>
      <c r="AA47" s="14"/>
      <c r="AB47" s="14"/>
      <c r="AD47" s="4"/>
      <c r="AE47" s="75" t="s">
        <v>197</v>
      </c>
      <c r="AF47" s="81"/>
      <c r="AG47" s="82"/>
      <c r="AH47" s="83"/>
      <c r="AI47" s="76"/>
      <c r="AJ47" s="77"/>
      <c r="AK47" s="78"/>
      <c r="AL47" s="76"/>
      <c r="AM47" s="77"/>
      <c r="AN47" s="78"/>
      <c r="AO47" s="76"/>
      <c r="AP47" s="77"/>
      <c r="AQ47" s="78"/>
    </row>
    <row r="48" spans="2:43" x14ac:dyDescent="0.45">
      <c r="B48" s="4"/>
      <c r="C48" s="75" t="s">
        <v>198</v>
      </c>
      <c r="D48" s="81">
        <v>56.138890000000004</v>
      </c>
      <c r="E48" s="82">
        <v>55.404859999999999</v>
      </c>
      <c r="F48" s="83">
        <v>55.855310000000003</v>
      </c>
      <c r="G48" s="76">
        <v>14.47758</v>
      </c>
      <c r="H48" s="77">
        <v>11.612310000000001</v>
      </c>
      <c r="I48" s="78">
        <v>12.473039999999999</v>
      </c>
      <c r="J48" s="76"/>
      <c r="K48" s="77"/>
      <c r="L48" s="78"/>
      <c r="M48" s="76"/>
      <c r="N48" s="77"/>
      <c r="O48" s="78"/>
      <c r="Q48" s="14"/>
      <c r="R48" s="14"/>
      <c r="S48" s="14"/>
      <c r="T48" s="14"/>
      <c r="U48" s="14"/>
      <c r="V48" s="14"/>
      <c r="W48" s="14"/>
      <c r="AA48" s="14"/>
      <c r="AB48" s="14"/>
      <c r="AD48" s="4"/>
      <c r="AE48" s="75" t="s">
        <v>198</v>
      </c>
      <c r="AF48" s="81"/>
      <c r="AG48" s="82"/>
      <c r="AH48" s="83"/>
      <c r="AI48" s="76"/>
      <c r="AJ48" s="77"/>
      <c r="AK48" s="78"/>
      <c r="AL48" s="76"/>
      <c r="AM48" s="77"/>
      <c r="AN48" s="78"/>
      <c r="AO48" s="76"/>
      <c r="AP48" s="77"/>
      <c r="AQ48" s="78"/>
    </row>
    <row r="49" spans="2:43" x14ac:dyDescent="0.45">
      <c r="B49" s="4"/>
      <c r="C49" s="75" t="s">
        <v>199</v>
      </c>
      <c r="D49" s="81">
        <v>165.42869999999999</v>
      </c>
      <c r="E49" s="82">
        <v>176.94640000000001</v>
      </c>
      <c r="F49" s="83">
        <v>182.36500000000001</v>
      </c>
      <c r="G49" s="76">
        <v>25.983440000000002</v>
      </c>
      <c r="H49" s="77">
        <v>25.105149999999998</v>
      </c>
      <c r="I49" s="78">
        <v>25.768039999999999</v>
      </c>
      <c r="J49" s="76"/>
      <c r="K49" s="77"/>
      <c r="L49" s="78"/>
      <c r="M49" s="76"/>
      <c r="N49" s="77"/>
      <c r="O49" s="78"/>
      <c r="Q49" s="14"/>
      <c r="R49" s="14"/>
      <c r="S49" s="14"/>
      <c r="T49" s="14"/>
      <c r="U49" s="14"/>
      <c r="V49" s="14"/>
      <c r="W49" s="14"/>
      <c r="AA49" s="14"/>
      <c r="AB49" s="14"/>
      <c r="AD49" s="4"/>
      <c r="AE49" s="75" t="s">
        <v>199</v>
      </c>
      <c r="AF49" s="81"/>
      <c r="AG49" s="82"/>
      <c r="AH49" s="83"/>
      <c r="AI49" s="76"/>
      <c r="AJ49" s="77"/>
      <c r="AK49" s="78"/>
      <c r="AL49" s="76"/>
      <c r="AM49" s="77"/>
      <c r="AN49" s="78"/>
      <c r="AO49" s="76"/>
      <c r="AP49" s="77"/>
      <c r="AQ49" s="78"/>
    </row>
    <row r="50" spans="2:43" x14ac:dyDescent="0.45">
      <c r="B50" s="4"/>
      <c r="C50" s="75" t="s">
        <v>200</v>
      </c>
      <c r="D50" s="81">
        <v>137.7046</v>
      </c>
      <c r="E50" s="82">
        <v>132.37799999999999</v>
      </c>
      <c r="F50" s="83">
        <v>132.70769999999999</v>
      </c>
      <c r="G50" s="76">
        <v>31.744730000000001</v>
      </c>
      <c r="H50" s="77">
        <v>28.136800000000001</v>
      </c>
      <c r="I50" s="78">
        <v>25.671109999999999</v>
      </c>
      <c r="J50" s="76"/>
      <c r="K50" s="77"/>
      <c r="L50" s="78"/>
      <c r="M50" s="76"/>
      <c r="N50" s="77"/>
      <c r="O50" s="78"/>
      <c r="Q50" s="14"/>
      <c r="R50" s="14"/>
      <c r="S50" s="14"/>
      <c r="T50" s="14"/>
      <c r="U50" s="14"/>
      <c r="V50" s="14"/>
      <c r="W50" s="14"/>
      <c r="AA50" s="14"/>
      <c r="AB50" s="14"/>
      <c r="AD50" s="4"/>
      <c r="AE50" s="75" t="s">
        <v>200</v>
      </c>
      <c r="AF50" s="81"/>
      <c r="AG50" s="82"/>
      <c r="AH50" s="83"/>
      <c r="AI50" s="76"/>
      <c r="AJ50" s="77"/>
      <c r="AK50" s="78"/>
      <c r="AL50" s="76"/>
      <c r="AM50" s="77"/>
      <c r="AN50" s="78"/>
      <c r="AO50" s="76"/>
      <c r="AP50" s="77"/>
      <c r="AQ50" s="78"/>
    </row>
    <row r="51" spans="2:43" ht="14.65" thickBot="1" x14ac:dyDescent="0.5">
      <c r="B51" s="4"/>
      <c r="C51" s="84" t="s">
        <v>201</v>
      </c>
      <c r="D51" s="85">
        <v>149.16730000000001</v>
      </c>
      <c r="E51" s="86">
        <v>143.61070000000001</v>
      </c>
      <c r="F51" s="87">
        <v>143.80109999999999</v>
      </c>
      <c r="G51" s="88">
        <v>32.643099999999997</v>
      </c>
      <c r="H51" s="89">
        <v>27.561050000000002</v>
      </c>
      <c r="I51" s="90">
        <v>27.611879999999999</v>
      </c>
      <c r="J51" s="88"/>
      <c r="K51" s="89"/>
      <c r="L51" s="90"/>
      <c r="M51" s="88"/>
      <c r="N51" s="89"/>
      <c r="O51" s="90"/>
      <c r="Q51" s="14"/>
      <c r="R51" s="14"/>
      <c r="S51" s="14"/>
      <c r="T51" s="14"/>
      <c r="U51" s="14"/>
      <c r="V51" s="14"/>
      <c r="W51" s="14"/>
      <c r="AA51" s="14"/>
      <c r="AB51" s="14"/>
      <c r="AD51" s="4"/>
      <c r="AE51" s="84" t="s">
        <v>201</v>
      </c>
      <c r="AF51" s="85"/>
      <c r="AG51" s="86"/>
      <c r="AH51" s="87"/>
      <c r="AI51" s="88"/>
      <c r="AJ51" s="89"/>
      <c r="AK51" s="90"/>
      <c r="AL51" s="88"/>
      <c r="AM51" s="89"/>
      <c r="AN51" s="90"/>
      <c r="AO51" s="88"/>
      <c r="AP51" s="89"/>
      <c r="AQ51" s="90"/>
    </row>
    <row r="52" spans="2:43" x14ac:dyDescent="0.45"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AA52" s="14"/>
      <c r="AB52" s="14"/>
    </row>
    <row r="53" spans="2:43" x14ac:dyDescent="0.45">
      <c r="B53" s="14"/>
      <c r="C53" s="14"/>
      <c r="D53" s="41" t="s">
        <v>67</v>
      </c>
      <c r="E53" s="168" t="s">
        <v>175</v>
      </c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</row>
    <row r="54" spans="2:43" x14ac:dyDescent="0.4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</row>
    <row r="55" spans="2:43" x14ac:dyDescent="0.45">
      <c r="B55" s="14"/>
      <c r="C55" s="14"/>
      <c r="D55" s="167" t="s">
        <v>206</v>
      </c>
      <c r="E55" s="167"/>
      <c r="F55" s="167"/>
      <c r="G55" s="167"/>
      <c r="H55" s="167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</row>
    <row r="56" spans="2:43" x14ac:dyDescent="0.45">
      <c r="B56" s="14"/>
      <c r="C56" s="14"/>
      <c r="D56" t="s">
        <v>207</v>
      </c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</row>
    <row r="70" ht="14.25" customHeight="1" x14ac:dyDescent="0.45"/>
    <row r="74" ht="14.25" customHeight="1" x14ac:dyDescent="0.45"/>
    <row r="94" ht="14.25" customHeight="1" x14ac:dyDescent="0.45"/>
    <row r="98" ht="14.25" customHeight="1" x14ac:dyDescent="0.45"/>
  </sheetData>
  <mergeCells count="97">
    <mergeCell ref="Q2:R2"/>
    <mergeCell ref="S2:T2"/>
    <mergeCell ref="U2:V2"/>
    <mergeCell ref="W2:X2"/>
    <mergeCell ref="AA2:AB2"/>
    <mergeCell ref="D1:O1"/>
    <mergeCell ref="D2:F2"/>
    <mergeCell ref="G2:I2"/>
    <mergeCell ref="J2:L2"/>
    <mergeCell ref="M2:O2"/>
    <mergeCell ref="Q30:R30"/>
    <mergeCell ref="S30:T30"/>
    <mergeCell ref="U30:V30"/>
    <mergeCell ref="W30:X30"/>
    <mergeCell ref="P28:AB28"/>
    <mergeCell ref="Q29:R29"/>
    <mergeCell ref="S29:T29"/>
    <mergeCell ref="U29:V29"/>
    <mergeCell ref="W29:X29"/>
    <mergeCell ref="AA29:AB29"/>
    <mergeCell ref="Q32:R32"/>
    <mergeCell ref="S32:T32"/>
    <mergeCell ref="U32:V32"/>
    <mergeCell ref="W32:X32"/>
    <mergeCell ref="Q31:R31"/>
    <mergeCell ref="S31:T31"/>
    <mergeCell ref="U31:V31"/>
    <mergeCell ref="W31:X31"/>
    <mergeCell ref="Q34:R34"/>
    <mergeCell ref="S34:T34"/>
    <mergeCell ref="U34:V34"/>
    <mergeCell ref="W34:X34"/>
    <mergeCell ref="Q33:R33"/>
    <mergeCell ref="S33:T33"/>
    <mergeCell ref="U33:V33"/>
    <mergeCell ref="W33:X33"/>
    <mergeCell ref="Q36:R36"/>
    <mergeCell ref="S36:T36"/>
    <mergeCell ref="U36:V36"/>
    <mergeCell ref="W36:X36"/>
    <mergeCell ref="Q35:R35"/>
    <mergeCell ref="S35:T35"/>
    <mergeCell ref="U35:V35"/>
    <mergeCell ref="W35:X35"/>
    <mergeCell ref="Q38:R38"/>
    <mergeCell ref="S38:T38"/>
    <mergeCell ref="U38:V38"/>
    <mergeCell ref="W38:X38"/>
    <mergeCell ref="Q37:R37"/>
    <mergeCell ref="S37:T37"/>
    <mergeCell ref="U37:V37"/>
    <mergeCell ref="W37:X37"/>
    <mergeCell ref="Q39:R39"/>
    <mergeCell ref="S39:T39"/>
    <mergeCell ref="Q40:R40"/>
    <mergeCell ref="S40:T40"/>
    <mergeCell ref="Q41:R41"/>
    <mergeCell ref="S41:T41"/>
    <mergeCell ref="S46:T46"/>
    <mergeCell ref="Q47:R47"/>
    <mergeCell ref="S47:T47"/>
    <mergeCell ref="Q42:R42"/>
    <mergeCell ref="S42:T42"/>
    <mergeCell ref="Q43:R43"/>
    <mergeCell ref="S43:T43"/>
    <mergeCell ref="Q44:R44"/>
    <mergeCell ref="S44:T44"/>
    <mergeCell ref="E53:O53"/>
    <mergeCell ref="D55:H55"/>
    <mergeCell ref="Y2:Z2"/>
    <mergeCell ref="Y29:Z29"/>
    <mergeCell ref="Y30:Z30"/>
    <mergeCell ref="Y31:Z31"/>
    <mergeCell ref="Y32:Z32"/>
    <mergeCell ref="Y33:Z33"/>
    <mergeCell ref="Y34:Z34"/>
    <mergeCell ref="Y35:Z35"/>
    <mergeCell ref="Y36:Z36"/>
    <mergeCell ref="Y37:Z37"/>
    <mergeCell ref="Y38:Z38"/>
    <mergeCell ref="Q45:R45"/>
    <mergeCell ref="S45:T45"/>
    <mergeCell ref="Q46:R46"/>
    <mergeCell ref="AA35:AB35"/>
    <mergeCell ref="AA36:AB36"/>
    <mergeCell ref="AA37:AB37"/>
    <mergeCell ref="AA38:AB38"/>
    <mergeCell ref="AA30:AB30"/>
    <mergeCell ref="AA31:AB31"/>
    <mergeCell ref="AA32:AB32"/>
    <mergeCell ref="AA33:AB33"/>
    <mergeCell ref="AA34:AB34"/>
    <mergeCell ref="AF1:AQ1"/>
    <mergeCell ref="AF2:AH2"/>
    <mergeCell ref="AI2:AK2"/>
    <mergeCell ref="AL2:AN2"/>
    <mergeCell ref="AO2:AQ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DA2B3-B83A-4D56-BA59-D02A8EFB3F62}">
  <dimension ref="A1:L44"/>
  <sheetViews>
    <sheetView zoomScale="59" workbookViewId="0">
      <selection activeCell="H59" sqref="H59"/>
    </sheetView>
  </sheetViews>
  <sheetFormatPr defaultColWidth="9.3984375" defaultRowHeight="14.25" x14ac:dyDescent="0.45"/>
  <cols>
    <col min="1" max="1" width="7.59765625" style="14" bestFit="1" customWidth="1"/>
    <col min="2" max="2" width="14.86328125" style="14" bestFit="1" customWidth="1"/>
    <col min="3" max="3" width="22.33203125" style="14" bestFit="1" customWidth="1"/>
    <col min="4" max="4" width="9.3984375" style="14" customWidth="1"/>
    <col min="5" max="5" width="6.6640625" style="14" bestFit="1" customWidth="1"/>
    <col min="6" max="6" width="14.86328125" style="14" bestFit="1" customWidth="1"/>
    <col min="7" max="7" width="13.6640625" style="14" bestFit="1" customWidth="1"/>
    <col min="8" max="9" width="9.3984375" style="14"/>
    <col min="10" max="10" width="21" style="40" bestFit="1" customWidth="1"/>
    <col min="11" max="12" width="12.46484375" style="40" bestFit="1" customWidth="1"/>
    <col min="13" max="16384" width="9.3984375" style="14"/>
  </cols>
  <sheetData>
    <row r="1" spans="1:12" ht="18" x14ac:dyDescent="0.55000000000000004">
      <c r="A1" s="180" t="s">
        <v>157</v>
      </c>
      <c r="B1" s="181"/>
      <c r="C1" s="182"/>
      <c r="E1" s="180" t="s">
        <v>114</v>
      </c>
      <c r="F1" s="181"/>
      <c r="G1" s="182"/>
    </row>
    <row r="2" spans="1:12" x14ac:dyDescent="0.45">
      <c r="A2" s="27" t="s">
        <v>115</v>
      </c>
      <c r="B2" s="14" t="s">
        <v>74</v>
      </c>
      <c r="C2" s="44" t="s">
        <v>111</v>
      </c>
      <c r="E2" s="45"/>
      <c r="F2" s="14" t="s">
        <v>74</v>
      </c>
      <c r="G2" s="46" t="s">
        <v>112</v>
      </c>
    </row>
    <row r="3" spans="1:12" x14ac:dyDescent="0.45">
      <c r="A3" s="45" t="s">
        <v>141</v>
      </c>
      <c r="B3" s="14" t="s">
        <v>117</v>
      </c>
      <c r="C3" s="44">
        <v>151973</v>
      </c>
      <c r="E3" s="45" t="s">
        <v>141</v>
      </c>
      <c r="F3" s="14" t="s">
        <v>117</v>
      </c>
      <c r="G3" s="46">
        <v>473000</v>
      </c>
    </row>
    <row r="4" spans="1:12" x14ac:dyDescent="0.45">
      <c r="A4" s="45" t="s">
        <v>147</v>
      </c>
      <c r="B4" s="14" t="s">
        <v>118</v>
      </c>
      <c r="C4" s="44">
        <v>152450</v>
      </c>
      <c r="E4" s="45" t="s">
        <v>147</v>
      </c>
      <c r="F4" s="14" t="s">
        <v>118</v>
      </c>
      <c r="G4" s="46">
        <v>420000</v>
      </c>
    </row>
    <row r="5" spans="1:12" x14ac:dyDescent="0.45">
      <c r="A5" s="45" t="s">
        <v>142</v>
      </c>
      <c r="B5" s="14" t="s">
        <v>119</v>
      </c>
      <c r="C5" s="44">
        <v>151023</v>
      </c>
      <c r="E5" s="45" t="s">
        <v>142</v>
      </c>
      <c r="F5" s="14" t="s">
        <v>119</v>
      </c>
      <c r="G5" s="46">
        <v>459000</v>
      </c>
    </row>
    <row r="6" spans="1:12" x14ac:dyDescent="0.45">
      <c r="A6" s="45" t="s">
        <v>148</v>
      </c>
      <c r="B6" s="14" t="s">
        <v>120</v>
      </c>
      <c r="C6" s="44">
        <v>154375</v>
      </c>
      <c r="E6" s="45" t="s">
        <v>148</v>
      </c>
      <c r="F6" s="14" t="s">
        <v>120</v>
      </c>
      <c r="G6" s="46">
        <v>445000</v>
      </c>
    </row>
    <row r="7" spans="1:12" x14ac:dyDescent="0.45">
      <c r="A7" s="45" t="s">
        <v>143</v>
      </c>
      <c r="B7" s="14" t="s">
        <v>121</v>
      </c>
      <c r="C7" s="44">
        <v>619000</v>
      </c>
      <c r="E7" s="45" t="s">
        <v>143</v>
      </c>
      <c r="F7" s="14" t="s">
        <v>121</v>
      </c>
      <c r="G7" s="46">
        <v>382541</v>
      </c>
    </row>
    <row r="8" spans="1:12" x14ac:dyDescent="0.45">
      <c r="A8" s="45" t="s">
        <v>149</v>
      </c>
      <c r="B8" s="14" t="s">
        <v>122</v>
      </c>
      <c r="C8" s="44">
        <v>375897</v>
      </c>
      <c r="E8" s="45" t="s">
        <v>149</v>
      </c>
      <c r="F8" s="14" t="s">
        <v>122</v>
      </c>
      <c r="G8" s="46">
        <v>211325</v>
      </c>
      <c r="J8" s="17" t="s">
        <v>13</v>
      </c>
      <c r="K8" s="57" t="s">
        <v>113</v>
      </c>
      <c r="L8" s="57" t="s">
        <v>114</v>
      </c>
    </row>
    <row r="9" spans="1:12" x14ac:dyDescent="0.45">
      <c r="A9" s="45" t="s">
        <v>144</v>
      </c>
      <c r="B9" s="14" t="s">
        <v>123</v>
      </c>
      <c r="C9" s="44">
        <v>141400</v>
      </c>
      <c r="E9" s="45" t="s">
        <v>144</v>
      </c>
      <c r="F9" s="14" t="s">
        <v>123</v>
      </c>
      <c r="G9" s="46">
        <v>381229</v>
      </c>
      <c r="J9" s="17" t="s">
        <v>14</v>
      </c>
      <c r="K9" s="17">
        <v>0.95550000000000002</v>
      </c>
      <c r="L9" s="17">
        <v>0.89670000000000005</v>
      </c>
    </row>
    <row r="10" spans="1:12" x14ac:dyDescent="0.45">
      <c r="A10" s="45" t="s">
        <v>150</v>
      </c>
      <c r="B10" s="14" t="s">
        <v>124</v>
      </c>
      <c r="C10" s="44">
        <v>170144</v>
      </c>
      <c r="E10" s="45" t="s">
        <v>150</v>
      </c>
      <c r="F10" s="14" t="s">
        <v>124</v>
      </c>
      <c r="G10" s="46">
        <v>397270</v>
      </c>
      <c r="J10" s="17" t="s">
        <v>15</v>
      </c>
      <c r="K10" s="17">
        <v>0.71819999999999995</v>
      </c>
      <c r="L10" s="17">
        <v>0.14380000000000001</v>
      </c>
    </row>
    <row r="11" spans="1:12" x14ac:dyDescent="0.45">
      <c r="A11" s="45" t="s">
        <v>145</v>
      </c>
      <c r="B11" s="14" t="s">
        <v>125</v>
      </c>
      <c r="C11" s="44">
        <v>166970</v>
      </c>
      <c r="E11" s="45" t="s">
        <v>145</v>
      </c>
      <c r="F11" s="14" t="s">
        <v>125</v>
      </c>
      <c r="G11" s="46">
        <v>256916</v>
      </c>
      <c r="J11" s="17" t="s">
        <v>17</v>
      </c>
      <c r="K11" s="17" t="s">
        <v>19</v>
      </c>
      <c r="L11" s="17" t="s">
        <v>19</v>
      </c>
    </row>
    <row r="12" spans="1:12" x14ac:dyDescent="0.45">
      <c r="A12" s="45" t="s">
        <v>151</v>
      </c>
      <c r="B12" s="14" t="s">
        <v>126</v>
      </c>
      <c r="C12" s="44">
        <v>175569</v>
      </c>
      <c r="E12" s="45" t="s">
        <v>151</v>
      </c>
      <c r="F12" s="14" t="s">
        <v>126</v>
      </c>
      <c r="G12" s="46">
        <v>351072</v>
      </c>
      <c r="J12" s="17" t="s">
        <v>20</v>
      </c>
      <c r="K12" s="17" t="s">
        <v>22</v>
      </c>
      <c r="L12" s="17" t="s">
        <v>22</v>
      </c>
    </row>
    <row r="13" spans="1:12" x14ac:dyDescent="0.45">
      <c r="A13" s="45" t="s">
        <v>146</v>
      </c>
      <c r="B13" s="14" t="s">
        <v>127</v>
      </c>
      <c r="C13" s="44">
        <v>104050</v>
      </c>
      <c r="E13" s="45" t="s">
        <v>146</v>
      </c>
      <c r="F13" s="14" t="s">
        <v>127</v>
      </c>
      <c r="G13" s="46">
        <v>368360</v>
      </c>
    </row>
    <row r="14" spans="1:12" x14ac:dyDescent="0.45">
      <c r="A14" s="45" t="s">
        <v>152</v>
      </c>
      <c r="B14" s="14" t="s">
        <v>128</v>
      </c>
      <c r="C14" s="44">
        <v>114282</v>
      </c>
      <c r="E14" s="45" t="s">
        <v>152</v>
      </c>
      <c r="F14" s="14" t="s">
        <v>128</v>
      </c>
      <c r="G14" s="46">
        <v>324419</v>
      </c>
      <c r="J14" s="17" t="s">
        <v>158</v>
      </c>
      <c r="K14" s="57" t="s">
        <v>113</v>
      </c>
      <c r="L14" s="57" t="s">
        <v>114</v>
      </c>
    </row>
    <row r="15" spans="1:12" x14ac:dyDescent="0.45">
      <c r="A15" s="47"/>
      <c r="B15" s="48"/>
      <c r="C15" s="44"/>
      <c r="E15" s="45"/>
      <c r="G15" s="46"/>
      <c r="J15" s="17" t="s">
        <v>154</v>
      </c>
      <c r="K15" s="17" t="s">
        <v>155</v>
      </c>
      <c r="L15" s="17" t="s">
        <v>156</v>
      </c>
    </row>
    <row r="16" spans="1:12" x14ac:dyDescent="0.45">
      <c r="A16" s="27" t="s">
        <v>116</v>
      </c>
      <c r="B16" s="14" t="s">
        <v>74</v>
      </c>
      <c r="C16" s="44" t="s">
        <v>111</v>
      </c>
      <c r="E16" s="27" t="s">
        <v>116</v>
      </c>
      <c r="F16" s="14" t="s">
        <v>74</v>
      </c>
      <c r="G16" s="46" t="s">
        <v>112</v>
      </c>
      <c r="J16" s="17" t="s">
        <v>34</v>
      </c>
      <c r="K16" s="17">
        <v>3.8800000000000001E-2</v>
      </c>
      <c r="L16" s="17">
        <v>3.8199999999999998E-2</v>
      </c>
    </row>
    <row r="17" spans="1:12" x14ac:dyDescent="0.45">
      <c r="A17" s="45" t="s">
        <v>129</v>
      </c>
      <c r="B17" s="14" t="s">
        <v>75</v>
      </c>
      <c r="C17" s="44">
        <v>358545</v>
      </c>
      <c r="E17" s="45" t="s">
        <v>99</v>
      </c>
      <c r="F17" s="14" t="s">
        <v>76</v>
      </c>
      <c r="G17" s="46">
        <v>39766</v>
      </c>
      <c r="J17" s="17" t="s">
        <v>20</v>
      </c>
      <c r="K17" s="17" t="s">
        <v>23</v>
      </c>
      <c r="L17" s="17" t="s">
        <v>23</v>
      </c>
    </row>
    <row r="18" spans="1:12" x14ac:dyDescent="0.45">
      <c r="A18" s="45" t="s">
        <v>130</v>
      </c>
      <c r="B18" s="14" t="s">
        <v>77</v>
      </c>
      <c r="C18" s="44">
        <v>385493</v>
      </c>
      <c r="E18" s="45" t="s">
        <v>100</v>
      </c>
      <c r="F18" s="14" t="s">
        <v>78</v>
      </c>
      <c r="G18" s="46">
        <v>40506</v>
      </c>
      <c r="J18" s="17" t="s">
        <v>39</v>
      </c>
      <c r="K18" s="17" t="s">
        <v>19</v>
      </c>
      <c r="L18" s="17" t="s">
        <v>19</v>
      </c>
    </row>
    <row r="19" spans="1:12" x14ac:dyDescent="0.45">
      <c r="A19" s="45" t="s">
        <v>131</v>
      </c>
      <c r="B19" s="14" t="s">
        <v>79</v>
      </c>
      <c r="C19" s="44">
        <v>549000</v>
      </c>
      <c r="E19" s="45" t="s">
        <v>101</v>
      </c>
      <c r="F19" s="14" t="s">
        <v>80</v>
      </c>
      <c r="G19" s="46">
        <v>66429</v>
      </c>
    </row>
    <row r="20" spans="1:12" x14ac:dyDescent="0.45">
      <c r="A20" s="45" t="s">
        <v>132</v>
      </c>
      <c r="B20" s="14" t="s">
        <v>81</v>
      </c>
      <c r="C20" s="44">
        <v>499000</v>
      </c>
      <c r="E20" s="45" t="s">
        <v>102</v>
      </c>
      <c r="F20" s="14" t="s">
        <v>82</v>
      </c>
      <c r="G20" s="46">
        <v>77123</v>
      </c>
    </row>
    <row r="21" spans="1:12" x14ac:dyDescent="0.45">
      <c r="A21" s="45" t="s">
        <v>133</v>
      </c>
      <c r="B21" s="14" t="s">
        <v>83</v>
      </c>
      <c r="C21" s="44">
        <v>501000</v>
      </c>
      <c r="E21" s="45" t="s">
        <v>103</v>
      </c>
      <c r="F21" s="14" t="s">
        <v>84</v>
      </c>
      <c r="G21" s="46">
        <v>41261</v>
      </c>
    </row>
    <row r="22" spans="1:12" x14ac:dyDescent="0.45">
      <c r="A22" s="45" t="s">
        <v>134</v>
      </c>
      <c r="B22" s="14" t="s">
        <v>85</v>
      </c>
      <c r="C22" s="44">
        <v>394091</v>
      </c>
      <c r="E22" s="45" t="s">
        <v>104</v>
      </c>
      <c r="F22" s="14" t="s">
        <v>86</v>
      </c>
      <c r="G22" s="46">
        <v>52001</v>
      </c>
    </row>
    <row r="23" spans="1:12" x14ac:dyDescent="0.45">
      <c r="A23" s="45" t="s">
        <v>135</v>
      </c>
      <c r="B23" s="14" t="s">
        <v>87</v>
      </c>
      <c r="C23" s="44">
        <v>460000</v>
      </c>
      <c r="E23" s="45" t="s">
        <v>105</v>
      </c>
      <c r="F23" s="14" t="s">
        <v>88</v>
      </c>
      <c r="G23" s="46">
        <v>74527</v>
      </c>
    </row>
    <row r="24" spans="1:12" x14ac:dyDescent="0.45">
      <c r="A24" s="45" t="s">
        <v>136</v>
      </c>
      <c r="B24" s="14" t="s">
        <v>89</v>
      </c>
      <c r="C24" s="44">
        <v>453000</v>
      </c>
      <c r="E24" s="45" t="s">
        <v>106</v>
      </c>
      <c r="F24" s="14" t="s">
        <v>90</v>
      </c>
      <c r="G24" s="46">
        <v>70689</v>
      </c>
    </row>
    <row r="25" spans="1:12" x14ac:dyDescent="0.45">
      <c r="A25" s="45" t="s">
        <v>137</v>
      </c>
      <c r="B25" s="14" t="s">
        <v>91</v>
      </c>
      <c r="C25" s="44">
        <v>706000</v>
      </c>
      <c r="E25" s="45" t="s">
        <v>107</v>
      </c>
      <c r="F25" s="14" t="s">
        <v>92</v>
      </c>
      <c r="G25" s="46">
        <v>55150</v>
      </c>
    </row>
    <row r="26" spans="1:12" x14ac:dyDescent="0.45">
      <c r="A26" s="45" t="s">
        <v>138</v>
      </c>
      <c r="B26" s="14" t="s">
        <v>93</v>
      </c>
      <c r="C26" s="44">
        <v>669000</v>
      </c>
      <c r="E26" s="45" t="s">
        <v>108</v>
      </c>
      <c r="F26" s="14" t="s">
        <v>94</v>
      </c>
      <c r="G26" s="46">
        <v>90410</v>
      </c>
    </row>
    <row r="27" spans="1:12" x14ac:dyDescent="0.45">
      <c r="A27" s="45" t="s">
        <v>139</v>
      </c>
      <c r="B27" s="14" t="s">
        <v>95</v>
      </c>
      <c r="C27" s="44">
        <v>568000</v>
      </c>
      <c r="E27" s="45" t="s">
        <v>109</v>
      </c>
      <c r="F27" s="14" t="s">
        <v>96</v>
      </c>
      <c r="G27" s="46">
        <v>89848</v>
      </c>
    </row>
    <row r="28" spans="1:12" x14ac:dyDescent="0.45">
      <c r="A28" s="45" t="s">
        <v>140</v>
      </c>
      <c r="B28" s="14" t="s">
        <v>97</v>
      </c>
      <c r="C28" s="44">
        <v>588000</v>
      </c>
      <c r="E28" s="45" t="s">
        <v>110</v>
      </c>
      <c r="F28" s="14" t="s">
        <v>98</v>
      </c>
      <c r="G28" s="46">
        <v>61851</v>
      </c>
    </row>
    <row r="29" spans="1:12" x14ac:dyDescent="0.45">
      <c r="A29" s="45"/>
      <c r="C29" s="49"/>
      <c r="E29" s="45"/>
      <c r="G29" s="46"/>
    </row>
    <row r="30" spans="1:12" x14ac:dyDescent="0.45">
      <c r="A30" s="45"/>
      <c r="C30" s="46" t="s">
        <v>12</v>
      </c>
      <c r="E30" s="45"/>
      <c r="G30" s="46" t="s">
        <v>12</v>
      </c>
    </row>
    <row r="31" spans="1:12" x14ac:dyDescent="0.45">
      <c r="A31" s="45"/>
      <c r="B31" s="18"/>
      <c r="C31" s="31" t="s">
        <v>113</v>
      </c>
      <c r="E31" s="45"/>
      <c r="G31" s="31" t="s">
        <v>114</v>
      </c>
    </row>
    <row r="32" spans="1:12" x14ac:dyDescent="0.45">
      <c r="A32" s="45"/>
      <c r="B32" s="18"/>
      <c r="C32" s="50">
        <f>C3/C4</f>
        <v>0.99687110528041978</v>
      </c>
      <c r="D32" s="51"/>
      <c r="E32" s="52"/>
      <c r="F32" s="51"/>
      <c r="G32" s="50">
        <f>G3/G4</f>
        <v>1.1261904761904762</v>
      </c>
    </row>
    <row r="33" spans="1:7" x14ac:dyDescent="0.45">
      <c r="A33" s="45"/>
      <c r="B33" s="18"/>
      <c r="C33" s="50">
        <f>C5/C6</f>
        <v>0.9782866396761134</v>
      </c>
      <c r="D33" s="51"/>
      <c r="E33" s="52"/>
      <c r="F33" s="51"/>
      <c r="G33" s="50">
        <f>G5/G6</f>
        <v>1.0314606741573034</v>
      </c>
    </row>
    <row r="34" spans="1:7" x14ac:dyDescent="0.45">
      <c r="A34" s="45"/>
      <c r="B34" s="18"/>
      <c r="C34" s="50">
        <f>C7/C8</f>
        <v>1.6467276940225646</v>
      </c>
      <c r="D34" s="51"/>
      <c r="E34" s="52"/>
      <c r="F34" s="51"/>
      <c r="G34" s="50">
        <f>G7/G8</f>
        <v>1.81020229504318</v>
      </c>
    </row>
    <row r="35" spans="1:7" x14ac:dyDescent="0.45">
      <c r="A35" s="45"/>
      <c r="B35" s="18"/>
      <c r="C35" s="50">
        <f>C9/C10</f>
        <v>0.83106074854241119</v>
      </c>
      <c r="D35" s="51"/>
      <c r="E35" s="52"/>
      <c r="F35" s="51"/>
      <c r="G35" s="50">
        <f>G9/G10</f>
        <v>0.95962191960127874</v>
      </c>
    </row>
    <row r="36" spans="1:7" x14ac:dyDescent="0.45">
      <c r="A36" s="45"/>
      <c r="B36" s="18"/>
      <c r="C36" s="50">
        <f>C11/C12</f>
        <v>0.95102210526915343</v>
      </c>
      <c r="D36" s="51"/>
      <c r="E36" s="52"/>
      <c r="F36" s="51"/>
      <c r="G36" s="50">
        <f>G11/G12</f>
        <v>0.73180430225139004</v>
      </c>
    </row>
    <row r="37" spans="1:7" x14ac:dyDescent="0.45">
      <c r="A37" s="45"/>
      <c r="B37" s="18"/>
      <c r="C37" s="50">
        <f>C13/C14</f>
        <v>0.91046709018043082</v>
      </c>
      <c r="D37" s="51"/>
      <c r="E37" s="52"/>
      <c r="F37" s="51"/>
      <c r="G37" s="50">
        <f>G13/G14</f>
        <v>1.1354452112854057</v>
      </c>
    </row>
    <row r="38" spans="1:7" x14ac:dyDescent="0.45">
      <c r="A38" s="45"/>
      <c r="B38" s="18"/>
      <c r="C38" s="53"/>
      <c r="D38" s="51"/>
      <c r="E38" s="52"/>
      <c r="F38" s="51"/>
      <c r="G38" s="53"/>
    </row>
    <row r="39" spans="1:7" x14ac:dyDescent="0.45">
      <c r="A39" s="45"/>
      <c r="B39" s="18"/>
      <c r="C39" s="50">
        <f t="shared" ref="C39:C44" si="0">C23/C17</f>
        <v>1.2829630869207491</v>
      </c>
      <c r="D39" s="51"/>
      <c r="E39" s="52"/>
      <c r="F39" s="51"/>
      <c r="G39" s="50">
        <f t="shared" ref="G39:G44" si="1">G23/G17</f>
        <v>1.8741387114620529</v>
      </c>
    </row>
    <row r="40" spans="1:7" x14ac:dyDescent="0.45">
      <c r="A40" s="45"/>
      <c r="B40" s="18"/>
      <c r="C40" s="50">
        <f t="shared" si="0"/>
        <v>1.1751186143457857</v>
      </c>
      <c r="D40" s="51"/>
      <c r="E40" s="52"/>
      <c r="F40" s="51"/>
      <c r="G40" s="50">
        <f t="shared" si="1"/>
        <v>1.745148866834543</v>
      </c>
    </row>
    <row r="41" spans="1:7" x14ac:dyDescent="0.45">
      <c r="A41" s="45"/>
      <c r="B41" s="18"/>
      <c r="C41" s="50">
        <f t="shared" si="0"/>
        <v>1.2859744990892532</v>
      </c>
      <c r="D41" s="51"/>
      <c r="E41" s="52"/>
      <c r="F41" s="51"/>
      <c r="G41" s="50">
        <f t="shared" si="1"/>
        <v>0.8302096975718436</v>
      </c>
    </row>
    <row r="42" spans="1:7" x14ac:dyDescent="0.45">
      <c r="A42" s="45"/>
      <c r="B42" s="18"/>
      <c r="C42" s="50">
        <f t="shared" si="0"/>
        <v>1.3406813627254508</v>
      </c>
      <c r="D42" s="51"/>
      <c r="E42" s="52"/>
      <c r="F42" s="51"/>
      <c r="G42" s="50">
        <f t="shared" si="1"/>
        <v>1.172283235869974</v>
      </c>
    </row>
    <row r="43" spans="1:7" x14ac:dyDescent="0.45">
      <c r="A43" s="45"/>
      <c r="B43" s="18"/>
      <c r="C43" s="50">
        <f t="shared" si="0"/>
        <v>1.1337325349301397</v>
      </c>
      <c r="D43" s="51"/>
      <c r="E43" s="52"/>
      <c r="F43" s="51"/>
      <c r="G43" s="50">
        <f t="shared" si="1"/>
        <v>2.1775526526259665</v>
      </c>
    </row>
    <row r="44" spans="1:7" ht="14.65" thickBot="1" x14ac:dyDescent="0.5">
      <c r="A44" s="42"/>
      <c r="B44" s="43"/>
      <c r="C44" s="54">
        <f t="shared" si="0"/>
        <v>1.4920411783065333</v>
      </c>
      <c r="D44" s="51"/>
      <c r="E44" s="55"/>
      <c r="F44" s="56"/>
      <c r="G44" s="54">
        <f t="shared" si="1"/>
        <v>1.1894194342416493</v>
      </c>
    </row>
  </sheetData>
  <mergeCells count="2">
    <mergeCell ref="A1:C1"/>
    <mergeCell ref="E1:G1"/>
  </mergeCells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80DFA-86B6-4D53-A14C-D940F0924BE2}">
  <dimension ref="A1:R28"/>
  <sheetViews>
    <sheetView zoomScale="51" zoomScaleNormal="41" workbookViewId="0">
      <selection activeCell="E46" sqref="E46"/>
    </sheetView>
  </sheetViews>
  <sheetFormatPr defaultColWidth="11.53125" defaultRowHeight="14.25" x14ac:dyDescent="0.45"/>
  <cols>
    <col min="1" max="1" width="30.9296875" style="14" bestFit="1" customWidth="1"/>
    <col min="2" max="2" width="15.86328125" style="14" bestFit="1" customWidth="1"/>
    <col min="3" max="3" width="24.53125" style="14" bestFit="1" customWidth="1"/>
    <col min="4" max="4" width="24.3984375" style="14" bestFit="1" customWidth="1"/>
    <col min="5" max="5" width="21.86328125" style="14" bestFit="1" customWidth="1"/>
    <col min="6" max="8" width="18.86328125" style="14" bestFit="1" customWidth="1"/>
    <col min="9" max="9" width="23.59765625" style="14" bestFit="1" customWidth="1"/>
    <col min="10" max="10" width="30.9296875" style="14" bestFit="1" customWidth="1"/>
    <col min="11" max="11" width="21.1328125" style="14" bestFit="1" customWidth="1"/>
    <col min="12" max="12" width="26.46484375" style="14" bestFit="1" customWidth="1"/>
    <col min="13" max="13" width="30.9296875" style="14" bestFit="1" customWidth="1"/>
    <col min="14" max="17" width="21.1328125" style="14" bestFit="1" customWidth="1"/>
    <col min="18" max="18" width="15.73046875" style="14" bestFit="1" customWidth="1"/>
    <col min="19" max="19" width="11.53125" style="14"/>
    <col min="20" max="20" width="21" style="14" customWidth="1"/>
    <col min="21" max="21" width="15.19921875" style="14" customWidth="1"/>
    <col min="22" max="22" width="23.265625" style="14" bestFit="1" customWidth="1"/>
    <col min="23" max="23" width="23.59765625" style="14" bestFit="1" customWidth="1"/>
    <col min="24" max="24" width="20.9296875" style="14" bestFit="1" customWidth="1"/>
    <col min="25" max="26" width="11.46484375" style="14" bestFit="1" customWidth="1"/>
    <col min="27" max="27" width="12.46484375" style="14" bestFit="1" customWidth="1"/>
    <col min="28" max="28" width="22.46484375" style="14" bestFit="1" customWidth="1"/>
    <col min="29" max="29" width="12.46484375" style="14" bestFit="1" customWidth="1"/>
    <col min="30" max="30" width="11.46484375" style="14" bestFit="1" customWidth="1"/>
    <col min="31" max="16384" width="11.53125" style="14"/>
  </cols>
  <sheetData>
    <row r="1" spans="1:18" x14ac:dyDescent="0.45">
      <c r="A1" s="126"/>
      <c r="B1" s="124" t="s">
        <v>237</v>
      </c>
      <c r="C1" s="125" t="s">
        <v>238</v>
      </c>
      <c r="D1" s="126"/>
      <c r="E1" s="126"/>
      <c r="F1" s="126"/>
      <c r="G1" s="126"/>
      <c r="H1" s="126"/>
      <c r="I1" s="126"/>
      <c r="J1" s="126"/>
      <c r="K1" s="126"/>
      <c r="L1" s="126"/>
      <c r="M1" s="126"/>
      <c r="O1" s="126"/>
      <c r="P1" s="126"/>
      <c r="Q1" s="126"/>
      <c r="R1" s="126"/>
    </row>
    <row r="2" spans="1:18" x14ac:dyDescent="0.45">
      <c r="A2" s="127" t="s">
        <v>239</v>
      </c>
      <c r="B2" s="136" t="s">
        <v>240</v>
      </c>
      <c r="C2" s="136" t="s">
        <v>241</v>
      </c>
      <c r="D2" s="136" t="s">
        <v>242</v>
      </c>
      <c r="E2" s="136" t="s">
        <v>243</v>
      </c>
      <c r="F2" s="137" t="s">
        <v>244</v>
      </c>
      <c r="G2" s="137" t="s">
        <v>245</v>
      </c>
      <c r="H2" s="137" t="s">
        <v>246</v>
      </c>
      <c r="I2" s="137" t="s">
        <v>247</v>
      </c>
      <c r="J2" s="127" t="s">
        <v>239</v>
      </c>
      <c r="K2" s="127" t="s">
        <v>248</v>
      </c>
      <c r="L2" s="127" t="s">
        <v>249</v>
      </c>
      <c r="M2" s="127" t="s">
        <v>239</v>
      </c>
      <c r="N2" s="127" t="s">
        <v>250</v>
      </c>
      <c r="O2" s="127" t="s">
        <v>251</v>
      </c>
      <c r="P2" s="127" t="s">
        <v>252</v>
      </c>
      <c r="Q2" s="127" t="s">
        <v>253</v>
      </c>
      <c r="R2" s="137" t="s">
        <v>254</v>
      </c>
    </row>
    <row r="3" spans="1:18" x14ac:dyDescent="0.45">
      <c r="A3" s="138" t="s">
        <v>255</v>
      </c>
      <c r="B3" s="139">
        <v>19781</v>
      </c>
      <c r="C3" s="139">
        <v>15709</v>
      </c>
      <c r="D3" s="139">
        <v>23337</v>
      </c>
      <c r="E3" s="139"/>
      <c r="F3" s="139">
        <v>54853</v>
      </c>
      <c r="G3" s="139">
        <v>42525</v>
      </c>
      <c r="H3" s="139">
        <v>65399</v>
      </c>
      <c r="I3" s="139"/>
      <c r="J3" s="138" t="s">
        <v>255</v>
      </c>
      <c r="K3" s="128">
        <f t="shared" ref="K3:K14" si="0">AVERAGE(F3:I3)/AVERAGE(B3:E3)</f>
        <v>2.7670457443010861</v>
      </c>
      <c r="L3" s="128">
        <f t="shared" ref="L3:L14" si="1">-LOG10(_xlfn.T.TEST(B3:E3,F3:I3,2,1))</f>
        <v>1.8016599133193287</v>
      </c>
      <c r="M3" s="138" t="s">
        <v>255</v>
      </c>
      <c r="N3" s="59">
        <f t="shared" ref="N3:Q8" si="2">F3/B3</f>
        <v>2.7730145088721501</v>
      </c>
      <c r="O3" s="59">
        <f t="shared" si="2"/>
        <v>2.7070469157807628</v>
      </c>
      <c r="P3" s="59">
        <f t="shared" si="2"/>
        <v>2.8023739126708662</v>
      </c>
      <c r="Q3" s="59"/>
      <c r="R3" s="128">
        <f t="shared" ref="R3:R14" si="3">MEDIAN(N3:Q3)</f>
        <v>2.7730145088721501</v>
      </c>
    </row>
    <row r="4" spans="1:18" x14ac:dyDescent="0.45">
      <c r="A4" s="138" t="s">
        <v>256</v>
      </c>
      <c r="B4" s="139">
        <v>3948</v>
      </c>
      <c r="C4" s="139">
        <v>3133</v>
      </c>
      <c r="D4" s="139">
        <v>2819</v>
      </c>
      <c r="E4" s="139"/>
      <c r="F4" s="139">
        <v>8217</v>
      </c>
      <c r="G4" s="139">
        <v>10242</v>
      </c>
      <c r="H4" s="139">
        <v>8765</v>
      </c>
      <c r="I4" s="139"/>
      <c r="J4" s="138" t="s">
        <v>256</v>
      </c>
      <c r="K4" s="128">
        <f t="shared" si="0"/>
        <v>2.7498989898989898</v>
      </c>
      <c r="L4" s="128">
        <f t="shared" si="1"/>
        <v>1.7039142650336088</v>
      </c>
      <c r="M4" s="138" t="s">
        <v>256</v>
      </c>
      <c r="N4" s="59">
        <f t="shared" si="2"/>
        <v>2.0813069908814588</v>
      </c>
      <c r="O4" s="59">
        <f t="shared" si="2"/>
        <v>3.2690711777848707</v>
      </c>
      <c r="P4" s="59">
        <f t="shared" si="2"/>
        <v>3.1092586023412556</v>
      </c>
      <c r="Q4" s="59"/>
      <c r="R4" s="128">
        <f t="shared" si="3"/>
        <v>3.1092586023412556</v>
      </c>
    </row>
    <row r="5" spans="1:18" x14ac:dyDescent="0.45">
      <c r="A5" s="138" t="s">
        <v>257</v>
      </c>
      <c r="B5" s="139"/>
      <c r="C5" s="139">
        <v>3032608</v>
      </c>
      <c r="D5" s="139">
        <v>1615315</v>
      </c>
      <c r="E5" s="139">
        <v>3375177</v>
      </c>
      <c r="F5" s="139"/>
      <c r="G5" s="139">
        <v>2330340</v>
      </c>
      <c r="H5" s="139">
        <v>1207170</v>
      </c>
      <c r="I5" s="139">
        <v>2857751</v>
      </c>
      <c r="J5" s="138" t="s">
        <v>257</v>
      </c>
      <c r="K5" s="128">
        <f t="shared" si="0"/>
        <v>0.79710598147848089</v>
      </c>
      <c r="L5" s="128">
        <f t="shared" si="1"/>
        <v>1.6175917904100072</v>
      </c>
      <c r="M5" s="138" t="s">
        <v>257</v>
      </c>
      <c r="N5" s="59"/>
      <c r="O5" s="59">
        <f t="shared" si="2"/>
        <v>0.76842770315187459</v>
      </c>
      <c r="P5" s="59">
        <f t="shared" si="2"/>
        <v>0.74732792056038611</v>
      </c>
      <c r="Q5" s="59">
        <f t="shared" si="2"/>
        <v>0.84669663250253246</v>
      </c>
      <c r="R5" s="128">
        <f t="shared" si="3"/>
        <v>0.76842770315187459</v>
      </c>
    </row>
    <row r="6" spans="1:18" x14ac:dyDescent="0.45">
      <c r="A6" s="138" t="s">
        <v>258</v>
      </c>
      <c r="B6" s="139">
        <v>11817</v>
      </c>
      <c r="C6" s="139">
        <v>9517</v>
      </c>
      <c r="D6" s="139">
        <v>8846</v>
      </c>
      <c r="E6" s="139">
        <v>8988</v>
      </c>
      <c r="F6" s="139">
        <v>3556</v>
      </c>
      <c r="G6" s="139">
        <v>6131</v>
      </c>
      <c r="H6" s="139">
        <v>4171</v>
      </c>
      <c r="I6" s="139">
        <v>5855</v>
      </c>
      <c r="J6" s="138" t="s">
        <v>258</v>
      </c>
      <c r="K6" s="128">
        <f t="shared" si="0"/>
        <v>0.50329350490196079</v>
      </c>
      <c r="L6" s="128">
        <f t="shared" si="1"/>
        <v>1.5853173342569824</v>
      </c>
      <c r="M6" s="138" t="s">
        <v>258</v>
      </c>
      <c r="N6" s="59">
        <f>F6/B6</f>
        <v>0.30092239993230091</v>
      </c>
      <c r="O6" s="59">
        <f t="shared" si="2"/>
        <v>0.64421561416412731</v>
      </c>
      <c r="P6" s="59">
        <f t="shared" si="2"/>
        <v>0.47151254804431381</v>
      </c>
      <c r="Q6" s="59">
        <f t="shared" si="2"/>
        <v>0.65142412105028924</v>
      </c>
      <c r="R6" s="128">
        <f t="shared" si="3"/>
        <v>0.55786408110422059</v>
      </c>
    </row>
    <row r="7" spans="1:18" x14ac:dyDescent="0.45">
      <c r="A7" s="138" t="s">
        <v>259</v>
      </c>
      <c r="B7" s="139">
        <v>22039</v>
      </c>
      <c r="C7" s="139">
        <v>26537</v>
      </c>
      <c r="D7" s="139">
        <v>31160</v>
      </c>
      <c r="E7" s="139">
        <v>20180</v>
      </c>
      <c r="F7" s="139">
        <v>43498</v>
      </c>
      <c r="G7" s="139">
        <v>50574</v>
      </c>
      <c r="H7" s="139">
        <v>51866</v>
      </c>
      <c r="I7" s="139">
        <v>23571</v>
      </c>
      <c r="J7" s="138" t="s">
        <v>259</v>
      </c>
      <c r="K7" s="128">
        <f t="shared" si="0"/>
        <v>1.6965150726610352</v>
      </c>
      <c r="L7" s="128">
        <f t="shared" si="1"/>
        <v>1.460026247403323</v>
      </c>
      <c r="M7" s="138" t="s">
        <v>259</v>
      </c>
      <c r="N7" s="59">
        <f t="shared" ref="N7:N8" si="4">F7/B7</f>
        <v>1.9736830164708017</v>
      </c>
      <c r="O7" s="59">
        <f t="shared" si="2"/>
        <v>1.9057919131778271</v>
      </c>
      <c r="P7" s="59">
        <f t="shared" si="2"/>
        <v>1.6645057766367137</v>
      </c>
      <c r="Q7" s="59">
        <f t="shared" si="2"/>
        <v>1.1680376610505452</v>
      </c>
      <c r="R7" s="128">
        <f t="shared" si="3"/>
        <v>1.7851488449072703</v>
      </c>
    </row>
    <row r="8" spans="1:18" x14ac:dyDescent="0.45">
      <c r="A8" s="138" t="s">
        <v>260</v>
      </c>
      <c r="B8" s="139">
        <v>33478</v>
      </c>
      <c r="C8" s="139">
        <v>34858</v>
      </c>
      <c r="D8" s="139">
        <v>40575</v>
      </c>
      <c r="E8" s="139">
        <v>24812</v>
      </c>
      <c r="F8" s="139">
        <v>79693</v>
      </c>
      <c r="G8" s="139">
        <v>74402</v>
      </c>
      <c r="H8" s="139">
        <v>84404</v>
      </c>
      <c r="I8" s="139">
        <v>29565</v>
      </c>
      <c r="J8" s="138" t="s">
        <v>260</v>
      </c>
      <c r="K8" s="128">
        <f t="shared" si="0"/>
        <v>2.0046214936847067</v>
      </c>
      <c r="L8" s="128">
        <f t="shared" si="1"/>
        <v>1.3907524740395441</v>
      </c>
      <c r="M8" s="138" t="s">
        <v>260</v>
      </c>
      <c r="N8" s="59">
        <f t="shared" si="4"/>
        <v>2.3804588087699385</v>
      </c>
      <c r="O8" s="59">
        <f t="shared" si="2"/>
        <v>2.1344311205462159</v>
      </c>
      <c r="P8" s="59">
        <f t="shared" si="2"/>
        <v>2.0801971657424523</v>
      </c>
      <c r="Q8" s="59">
        <f t="shared" si="2"/>
        <v>1.1915605352248912</v>
      </c>
      <c r="R8" s="128">
        <f t="shared" si="3"/>
        <v>2.1073141431443343</v>
      </c>
    </row>
    <row r="9" spans="1:18" x14ac:dyDescent="0.45">
      <c r="A9" s="138" t="s">
        <v>261</v>
      </c>
      <c r="B9" s="139"/>
      <c r="C9" s="139">
        <v>1196594</v>
      </c>
      <c r="D9" s="139">
        <v>633084</v>
      </c>
      <c r="E9" s="139">
        <v>1349223</v>
      </c>
      <c r="F9" s="139"/>
      <c r="G9" s="139">
        <v>937295</v>
      </c>
      <c r="H9" s="139">
        <v>574994</v>
      </c>
      <c r="I9" s="139">
        <v>1102669</v>
      </c>
      <c r="J9" s="138" t="s">
        <v>261</v>
      </c>
      <c r="K9" s="128">
        <f t="shared" si="0"/>
        <v>0.8225981243203232</v>
      </c>
      <c r="L9" s="128">
        <f t="shared" si="1"/>
        <v>0.99229647832289725</v>
      </c>
      <c r="M9" s="138" t="s">
        <v>261</v>
      </c>
      <c r="N9" s="59"/>
      <c r="O9" s="59">
        <f t="shared" ref="O9:Q10" si="5">G9/C9</f>
        <v>0.78330244009246242</v>
      </c>
      <c r="P9" s="59">
        <f t="shared" si="5"/>
        <v>0.90824282401703404</v>
      </c>
      <c r="Q9" s="59">
        <f t="shared" si="5"/>
        <v>0.81726223166963508</v>
      </c>
      <c r="R9" s="128">
        <f t="shared" si="3"/>
        <v>0.81726223166963508</v>
      </c>
    </row>
    <row r="10" spans="1:18" x14ac:dyDescent="0.45">
      <c r="A10" s="138" t="s">
        <v>262</v>
      </c>
      <c r="B10" s="139">
        <v>3603</v>
      </c>
      <c r="C10" s="139">
        <v>1846</v>
      </c>
      <c r="D10" s="139">
        <v>1803</v>
      </c>
      <c r="E10" s="139">
        <v>1894</v>
      </c>
      <c r="F10" s="139">
        <v>798</v>
      </c>
      <c r="G10" s="139">
        <v>1263</v>
      </c>
      <c r="H10" s="139">
        <v>1392</v>
      </c>
      <c r="I10" s="139">
        <v>1059</v>
      </c>
      <c r="J10" s="138" t="s">
        <v>262</v>
      </c>
      <c r="K10" s="128">
        <f t="shared" si="0"/>
        <v>0.49333041766892632</v>
      </c>
      <c r="L10" s="128">
        <f t="shared" si="1"/>
        <v>0.89138197863296198</v>
      </c>
      <c r="M10" s="138" t="s">
        <v>262</v>
      </c>
      <c r="N10" s="59">
        <f t="shared" ref="N10:P10" si="6">F10/B10</f>
        <v>0.22148209825145712</v>
      </c>
      <c r="O10" s="59">
        <f t="shared" si="6"/>
        <v>0.68418201516793065</v>
      </c>
      <c r="P10" s="59">
        <f t="shared" si="6"/>
        <v>0.77204658901830281</v>
      </c>
      <c r="Q10" s="59">
        <f t="shared" si="5"/>
        <v>0.55913410770855332</v>
      </c>
      <c r="R10" s="128">
        <f t="shared" si="3"/>
        <v>0.62165806143824198</v>
      </c>
    </row>
    <row r="11" spans="1:18" x14ac:dyDescent="0.45">
      <c r="A11" s="140" t="s">
        <v>263</v>
      </c>
      <c r="B11" s="141">
        <v>1319</v>
      </c>
      <c r="C11" s="141">
        <v>267</v>
      </c>
      <c r="D11" s="141">
        <v>358</v>
      </c>
      <c r="E11" s="141">
        <v>851</v>
      </c>
      <c r="F11" s="141"/>
      <c r="G11" s="141"/>
      <c r="H11" s="141">
        <v>285</v>
      </c>
      <c r="I11" s="141">
        <v>643</v>
      </c>
      <c r="J11" s="140" t="s">
        <v>263</v>
      </c>
      <c r="K11" s="128">
        <f t="shared" si="0"/>
        <v>0.66404293381037571</v>
      </c>
      <c r="L11" s="128">
        <f t="shared" si="1"/>
        <v>0.5449708167006736</v>
      </c>
      <c r="M11" s="140" t="s">
        <v>263</v>
      </c>
      <c r="N11" s="59"/>
      <c r="O11" s="59"/>
      <c r="P11" s="59">
        <f t="shared" ref="P11:Q11" si="7">H11/D11</f>
        <v>0.7960893854748603</v>
      </c>
      <c r="Q11" s="59">
        <f t="shared" si="7"/>
        <v>0.75558166862514686</v>
      </c>
      <c r="R11" s="128">
        <f t="shared" si="3"/>
        <v>0.77583552705000358</v>
      </c>
    </row>
    <row r="12" spans="1:18" x14ac:dyDescent="0.45">
      <c r="A12" s="138" t="s">
        <v>264</v>
      </c>
      <c r="B12" s="139">
        <v>168531</v>
      </c>
      <c r="C12" s="139">
        <v>121285</v>
      </c>
      <c r="D12" s="139">
        <v>174305</v>
      </c>
      <c r="E12" s="139">
        <v>135704</v>
      </c>
      <c r="F12" s="139">
        <v>158668</v>
      </c>
      <c r="G12" s="139">
        <v>201702</v>
      </c>
      <c r="H12" s="139">
        <v>203952</v>
      </c>
      <c r="I12" s="139">
        <v>89972</v>
      </c>
      <c r="J12" s="138" t="s">
        <v>264</v>
      </c>
      <c r="K12" s="128">
        <f t="shared" si="0"/>
        <v>1.0908081523777768</v>
      </c>
      <c r="L12" s="128">
        <f t="shared" si="1"/>
        <v>0.18739690698681269</v>
      </c>
      <c r="M12" s="138" t="s">
        <v>264</v>
      </c>
      <c r="N12" s="59">
        <f t="shared" ref="N12:Q14" si="8">F12/B12</f>
        <v>0.94147664227946193</v>
      </c>
      <c r="O12" s="59">
        <f t="shared" si="8"/>
        <v>1.6630415962402605</v>
      </c>
      <c r="P12" s="59">
        <f t="shared" si="8"/>
        <v>1.1700869166116865</v>
      </c>
      <c r="Q12" s="59">
        <f t="shared" si="8"/>
        <v>0.66300182750692682</v>
      </c>
      <c r="R12" s="128">
        <f t="shared" si="3"/>
        <v>1.0557817794455742</v>
      </c>
    </row>
    <row r="13" spans="1:18" x14ac:dyDescent="0.45">
      <c r="A13" s="140" t="s">
        <v>266</v>
      </c>
      <c r="B13" s="141">
        <v>37223</v>
      </c>
      <c r="C13" s="141">
        <v>13512</v>
      </c>
      <c r="D13" s="141">
        <v>14820</v>
      </c>
      <c r="E13" s="141">
        <v>32936</v>
      </c>
      <c r="F13" s="141">
        <v>11352</v>
      </c>
      <c r="G13" s="141">
        <v>29997</v>
      </c>
      <c r="H13" s="141">
        <v>22934</v>
      </c>
      <c r="I13" s="141">
        <v>18933</v>
      </c>
      <c r="J13" s="140" t="s">
        <v>266</v>
      </c>
      <c r="K13" s="128">
        <f t="shared" si="0"/>
        <v>0.84490968717953929</v>
      </c>
      <c r="L13" s="128">
        <f t="shared" si="1"/>
        <v>0.14151528280750908</v>
      </c>
      <c r="M13" s="140" t="s">
        <v>266</v>
      </c>
      <c r="N13" s="59">
        <f t="shared" si="8"/>
        <v>0.30497273191306451</v>
      </c>
      <c r="O13" s="59">
        <f t="shared" si="8"/>
        <v>2.2200266429840143</v>
      </c>
      <c r="P13" s="59">
        <f t="shared" si="8"/>
        <v>1.5475033738191633</v>
      </c>
      <c r="Q13" s="59">
        <f t="shared" si="8"/>
        <v>0.57484211804712171</v>
      </c>
      <c r="R13" s="128">
        <f t="shared" si="3"/>
        <v>1.0611727459331424</v>
      </c>
    </row>
    <row r="14" spans="1:18" x14ac:dyDescent="0.45">
      <c r="A14" s="138" t="s">
        <v>267</v>
      </c>
      <c r="B14" s="139">
        <v>5813</v>
      </c>
      <c r="C14" s="139">
        <v>6264</v>
      </c>
      <c r="D14" s="139">
        <v>5227</v>
      </c>
      <c r="E14" s="139">
        <v>5217</v>
      </c>
      <c r="F14" s="139">
        <v>3253</v>
      </c>
      <c r="G14" s="139">
        <v>6985</v>
      </c>
      <c r="H14" s="139">
        <v>6939</v>
      </c>
      <c r="I14" s="139">
        <v>4277</v>
      </c>
      <c r="J14" s="138" t="s">
        <v>267</v>
      </c>
      <c r="K14" s="128">
        <f t="shared" si="0"/>
        <v>0.95262199724701391</v>
      </c>
      <c r="L14" s="128">
        <f t="shared" si="1"/>
        <v>9.961047197609435E-2</v>
      </c>
      <c r="M14" s="138" t="s">
        <v>267</v>
      </c>
      <c r="N14" s="59">
        <f t="shared" si="8"/>
        <v>0.55960777567521069</v>
      </c>
      <c r="O14" s="59">
        <f t="shared" si="8"/>
        <v>1.115102171136654</v>
      </c>
      <c r="P14" s="59">
        <f t="shared" si="8"/>
        <v>1.3275301320068873</v>
      </c>
      <c r="Q14" s="59">
        <f t="shared" si="8"/>
        <v>0.81981981981981977</v>
      </c>
      <c r="R14" s="128">
        <f t="shared" si="3"/>
        <v>0.96746099547823694</v>
      </c>
    </row>
    <row r="17" spans="1:16" ht="21.4" thickBot="1" x14ac:dyDescent="0.7">
      <c r="A17" s="132" t="s">
        <v>285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M17" s="132" t="s">
        <v>286</v>
      </c>
    </row>
    <row r="18" spans="1:16" x14ac:dyDescent="0.45">
      <c r="A18" s="133"/>
      <c r="B18" s="129" t="s">
        <v>256</v>
      </c>
      <c r="C18" s="129" t="s">
        <v>259</v>
      </c>
      <c r="D18" s="129" t="s">
        <v>260</v>
      </c>
      <c r="E18" s="129" t="s">
        <v>255</v>
      </c>
      <c r="F18" s="129" t="s">
        <v>262</v>
      </c>
      <c r="G18" s="129" t="s">
        <v>268</v>
      </c>
      <c r="H18" s="129" t="s">
        <v>264</v>
      </c>
      <c r="I18" s="129" t="s">
        <v>265</v>
      </c>
      <c r="J18" s="129" t="s">
        <v>266</v>
      </c>
      <c r="K18" s="130" t="s">
        <v>261</v>
      </c>
      <c r="M18" s="133"/>
      <c r="N18" s="129" t="s">
        <v>279</v>
      </c>
      <c r="O18" s="129" t="s">
        <v>280</v>
      </c>
      <c r="P18" s="130" t="s">
        <v>258</v>
      </c>
    </row>
    <row r="19" spans="1:16" x14ac:dyDescent="0.45">
      <c r="A19" s="45"/>
      <c r="B19" s="18">
        <v>2.081</v>
      </c>
      <c r="C19" s="18">
        <v>1.974</v>
      </c>
      <c r="D19" s="18">
        <v>2.38</v>
      </c>
      <c r="E19" s="18">
        <v>2.7730000000000001</v>
      </c>
      <c r="F19" s="18">
        <v>0.221</v>
      </c>
      <c r="G19" s="18"/>
      <c r="H19" s="18">
        <v>0.94099999999999995</v>
      </c>
      <c r="I19" s="18">
        <v>0.44</v>
      </c>
      <c r="J19" s="18">
        <v>0.30499999999999999</v>
      </c>
      <c r="K19" s="31">
        <v>0.253</v>
      </c>
      <c r="M19" s="45"/>
      <c r="N19" s="18">
        <v>0.56000000000000005</v>
      </c>
      <c r="O19" s="41" t="s">
        <v>281</v>
      </c>
      <c r="P19" s="31">
        <v>0.30099999999999999</v>
      </c>
    </row>
    <row r="20" spans="1:16" x14ac:dyDescent="0.45">
      <c r="A20" s="45"/>
      <c r="B20" s="18">
        <v>3.2690000000000001</v>
      </c>
      <c r="C20" s="18">
        <v>1.9059999999999999</v>
      </c>
      <c r="D20" s="18">
        <v>2.1339999999999999</v>
      </c>
      <c r="E20" s="18">
        <v>2.7069999999999999</v>
      </c>
      <c r="F20" s="18">
        <v>0.68400000000000005</v>
      </c>
      <c r="G20" s="18"/>
      <c r="H20" s="18">
        <v>1.663</v>
      </c>
      <c r="I20" s="18">
        <v>1.137</v>
      </c>
      <c r="J20" s="18">
        <v>2.2200000000000002</v>
      </c>
      <c r="K20" s="31">
        <v>0.78300000000000003</v>
      </c>
      <c r="M20" s="45"/>
      <c r="N20" s="18">
        <v>1.115</v>
      </c>
      <c r="O20" s="18">
        <v>0.76800000000000002</v>
      </c>
      <c r="P20" s="31">
        <v>0.64400000000000002</v>
      </c>
    </row>
    <row r="21" spans="1:16" x14ac:dyDescent="0.45">
      <c r="A21" s="45"/>
      <c r="B21" s="18">
        <v>3.109</v>
      </c>
      <c r="C21" s="18">
        <v>1.665</v>
      </c>
      <c r="D21" s="18">
        <v>2.08</v>
      </c>
      <c r="E21" s="18">
        <v>2.802</v>
      </c>
      <c r="F21" s="18">
        <v>0.77200000000000002</v>
      </c>
      <c r="G21" s="18">
        <v>0.79600000000000004</v>
      </c>
      <c r="H21" s="18">
        <v>1.17</v>
      </c>
      <c r="I21" s="18">
        <v>1.0389999999999999</v>
      </c>
      <c r="J21" s="18">
        <v>1.548</v>
      </c>
      <c r="K21" s="31">
        <v>0.90800000000000003</v>
      </c>
      <c r="M21" s="45"/>
      <c r="N21" s="18">
        <v>1.3280000000000001</v>
      </c>
      <c r="O21" s="18">
        <v>0.747</v>
      </c>
      <c r="P21" s="31">
        <v>0.47199999999999998</v>
      </c>
    </row>
    <row r="22" spans="1:16" x14ac:dyDescent="0.45">
      <c r="A22" s="45"/>
      <c r="B22" s="18"/>
      <c r="C22" s="18">
        <v>1.1679999999999999</v>
      </c>
      <c r="D22" s="18">
        <v>1.1919999999999999</v>
      </c>
      <c r="E22" s="18">
        <v>1.325</v>
      </c>
      <c r="F22" s="18">
        <v>0.55900000000000005</v>
      </c>
      <c r="G22" s="18">
        <v>0.75600000000000001</v>
      </c>
      <c r="H22" s="18">
        <v>0.66300000000000003</v>
      </c>
      <c r="I22" s="18">
        <v>1.2629999999999999</v>
      </c>
      <c r="J22" s="18">
        <v>0.57499999999999996</v>
      </c>
      <c r="K22" s="31">
        <v>0.81699999999999995</v>
      </c>
      <c r="M22" s="45"/>
      <c r="N22" s="18">
        <v>0.82</v>
      </c>
      <c r="O22" s="18">
        <v>0.84699999999999998</v>
      </c>
      <c r="P22" s="31">
        <v>0.65100000000000002</v>
      </c>
    </row>
    <row r="23" spans="1:16" x14ac:dyDescent="0.45">
      <c r="A23" s="45"/>
      <c r="B23" s="60"/>
      <c r="C23" s="60"/>
      <c r="D23" s="60"/>
      <c r="E23" s="60"/>
      <c r="F23" s="60"/>
      <c r="G23" s="60"/>
      <c r="H23" s="60"/>
      <c r="I23" s="60"/>
      <c r="J23" s="60"/>
      <c r="K23" s="61"/>
      <c r="M23" s="45"/>
      <c r="P23" s="46"/>
    </row>
    <row r="24" spans="1:16" x14ac:dyDescent="0.45">
      <c r="A24" s="27" t="s">
        <v>153</v>
      </c>
      <c r="B24" s="18"/>
      <c r="C24" s="18"/>
      <c r="D24" s="18"/>
      <c r="E24" s="18"/>
      <c r="F24" s="18"/>
      <c r="G24" s="18"/>
      <c r="H24" s="18"/>
      <c r="I24" s="18"/>
      <c r="J24" s="18"/>
      <c r="K24" s="31"/>
      <c r="M24" s="27" t="s">
        <v>153</v>
      </c>
      <c r="N24" s="18"/>
      <c r="O24" s="18"/>
      <c r="P24" s="31"/>
    </row>
    <row r="25" spans="1:16" x14ac:dyDescent="0.45">
      <c r="A25" s="27" t="s">
        <v>154</v>
      </c>
      <c r="B25" s="18" t="s">
        <v>269</v>
      </c>
      <c r="C25" s="18" t="s">
        <v>270</v>
      </c>
      <c r="D25" s="18" t="s">
        <v>271</v>
      </c>
      <c r="E25" s="18" t="s">
        <v>272</v>
      </c>
      <c r="F25" s="18" t="s">
        <v>273</v>
      </c>
      <c r="G25" s="18" t="s">
        <v>274</v>
      </c>
      <c r="H25" s="18" t="s">
        <v>275</v>
      </c>
      <c r="I25" s="18" t="s">
        <v>276</v>
      </c>
      <c r="J25" s="18" t="s">
        <v>277</v>
      </c>
      <c r="K25" s="31" t="s">
        <v>278</v>
      </c>
      <c r="M25" s="27" t="s">
        <v>154</v>
      </c>
      <c r="N25" s="18" t="s">
        <v>282</v>
      </c>
      <c r="O25" s="18" t="s">
        <v>283</v>
      </c>
      <c r="P25" s="31" t="s">
        <v>284</v>
      </c>
    </row>
    <row r="26" spans="1:16" x14ac:dyDescent="0.45">
      <c r="A26" s="27" t="s">
        <v>34</v>
      </c>
      <c r="B26" s="18">
        <v>3.9399999999999998E-2</v>
      </c>
      <c r="C26" s="18">
        <v>3.39E-2</v>
      </c>
      <c r="D26" s="18">
        <v>3.5700000000000003E-2</v>
      </c>
      <c r="E26" s="18">
        <v>2.9899999999999999E-2</v>
      </c>
      <c r="F26" s="18">
        <v>3.5499999999999997E-2</v>
      </c>
      <c r="G26" s="18">
        <v>5.67E-2</v>
      </c>
      <c r="H26" s="18">
        <v>0.64139999999999997</v>
      </c>
      <c r="I26" s="18">
        <v>0.87890000000000001</v>
      </c>
      <c r="J26" s="18">
        <v>0.73850000000000005</v>
      </c>
      <c r="K26" s="31">
        <v>0.12759999999999999</v>
      </c>
      <c r="M26" s="27" t="s">
        <v>34</v>
      </c>
      <c r="N26" s="18">
        <v>0.80940000000000001</v>
      </c>
      <c r="O26" s="18">
        <v>1.9900000000000001E-2</v>
      </c>
      <c r="P26" s="31">
        <v>1.01E-2</v>
      </c>
    </row>
    <row r="27" spans="1:16" x14ac:dyDescent="0.45">
      <c r="A27" s="27" t="s">
        <v>20</v>
      </c>
      <c r="B27" s="122" t="s">
        <v>23</v>
      </c>
      <c r="C27" s="122" t="s">
        <v>23</v>
      </c>
      <c r="D27" s="122" t="s">
        <v>23</v>
      </c>
      <c r="E27" s="122" t="s">
        <v>23</v>
      </c>
      <c r="F27" s="122" t="s">
        <v>23</v>
      </c>
      <c r="G27" s="18" t="s">
        <v>22</v>
      </c>
      <c r="H27" s="18" t="s">
        <v>22</v>
      </c>
      <c r="I27" s="18" t="s">
        <v>22</v>
      </c>
      <c r="J27" s="18" t="s">
        <v>22</v>
      </c>
      <c r="K27" s="31" t="s">
        <v>22</v>
      </c>
      <c r="M27" s="27" t="s">
        <v>20</v>
      </c>
      <c r="N27" s="18" t="s">
        <v>22</v>
      </c>
      <c r="O27" s="122" t="s">
        <v>23</v>
      </c>
      <c r="P27" s="135" t="s">
        <v>23</v>
      </c>
    </row>
    <row r="28" spans="1:16" ht="14.65" thickBot="1" x14ac:dyDescent="0.5">
      <c r="A28" s="134" t="s">
        <v>39</v>
      </c>
      <c r="B28" s="43" t="s">
        <v>19</v>
      </c>
      <c r="C28" s="43" t="s">
        <v>19</v>
      </c>
      <c r="D28" s="43" t="s">
        <v>19</v>
      </c>
      <c r="E28" s="43" t="s">
        <v>19</v>
      </c>
      <c r="F28" s="43" t="s">
        <v>19</v>
      </c>
      <c r="G28" s="43" t="s">
        <v>18</v>
      </c>
      <c r="H28" s="43" t="s">
        <v>18</v>
      </c>
      <c r="I28" s="43" t="s">
        <v>18</v>
      </c>
      <c r="J28" s="43" t="s">
        <v>18</v>
      </c>
      <c r="K28" s="123" t="s">
        <v>18</v>
      </c>
      <c r="M28" s="134" t="s">
        <v>39</v>
      </c>
      <c r="N28" s="43" t="s">
        <v>18</v>
      </c>
      <c r="O28" s="43" t="s">
        <v>19</v>
      </c>
      <c r="P28" s="123" t="s">
        <v>19</v>
      </c>
    </row>
  </sheetData>
  <autoFilter ref="A2:R14" xr:uid="{D7E80DFA-86B6-4D53-A14C-D940F0924BE2}"/>
  <conditionalFormatting sqref="K3:K14">
    <cfRule type="cellIs" dxfId="2" priority="4" operator="lessThan">
      <formula>0.7</formula>
    </cfRule>
    <cfRule type="cellIs" dxfId="1" priority="5" operator="greaterThan">
      <formula>1.4</formula>
    </cfRule>
  </conditionalFormatting>
  <conditionalFormatting sqref="L3:L14">
    <cfRule type="cellIs" dxfId="0" priority="3" operator="greaterThan">
      <formula>1.301</formula>
    </cfRule>
  </conditionalFormatting>
  <conditionalFormatting sqref="R1:R14">
    <cfRule type="colorScale" priority="6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D83B3-D253-41E4-B68D-D43343E89F3C}">
  <dimension ref="A1:L61"/>
  <sheetViews>
    <sheetView workbookViewId="0">
      <selection activeCell="G35" sqref="G35"/>
    </sheetView>
  </sheetViews>
  <sheetFormatPr defaultRowHeight="14.25" x14ac:dyDescent="0.45"/>
  <cols>
    <col min="1" max="1" width="4.53125" style="146" bestFit="1" customWidth="1"/>
    <col min="2" max="2" width="37" style="146" bestFit="1" customWidth="1"/>
    <col min="3" max="3" width="11.6640625" style="146" bestFit="1" customWidth="1"/>
    <col min="4" max="4" width="10.6640625" style="146" bestFit="1" customWidth="1"/>
    <col min="5" max="5" width="10.19921875" style="146" bestFit="1" customWidth="1"/>
    <col min="6" max="6" width="9.19921875" style="146" bestFit="1" customWidth="1"/>
    <col min="7" max="7" width="12.6640625" style="146" bestFit="1" customWidth="1"/>
    <col min="8" max="9" width="11.6640625" style="146" bestFit="1" customWidth="1"/>
    <col min="10" max="10" width="10.6640625" style="146" bestFit="1" customWidth="1"/>
    <col min="11" max="11" width="11.19921875" style="146" bestFit="1" customWidth="1"/>
    <col min="12" max="12" width="10.19921875" style="146" bestFit="1" customWidth="1"/>
    <col min="13" max="16384" width="9.06640625" style="146"/>
  </cols>
  <sheetData>
    <row r="1" spans="1:12" x14ac:dyDescent="0.45">
      <c r="C1" s="143" t="s">
        <v>292</v>
      </c>
      <c r="D1" s="143" t="s">
        <v>293</v>
      </c>
      <c r="E1" s="143" t="s">
        <v>294</v>
      </c>
      <c r="F1" s="143" t="s">
        <v>295</v>
      </c>
      <c r="G1" s="143" t="s">
        <v>296</v>
      </c>
      <c r="H1" s="143" t="s">
        <v>297</v>
      </c>
      <c r="I1" s="143" t="s">
        <v>298</v>
      </c>
      <c r="J1" s="143" t="s">
        <v>299</v>
      </c>
      <c r="K1" s="143" t="s">
        <v>300</v>
      </c>
      <c r="L1" s="143" t="s">
        <v>301</v>
      </c>
    </row>
    <row r="2" spans="1:12" x14ac:dyDescent="0.45">
      <c r="B2" s="146" t="s">
        <v>302</v>
      </c>
      <c r="C2" s="145">
        <v>70.099999999999994</v>
      </c>
      <c r="D2" s="145">
        <v>43.9</v>
      </c>
      <c r="E2" s="145">
        <v>64.099999999999994</v>
      </c>
      <c r="F2" s="145">
        <v>35.6</v>
      </c>
      <c r="G2" s="145">
        <v>53.8</v>
      </c>
      <c r="H2" s="145">
        <v>28.2</v>
      </c>
      <c r="I2" s="145">
        <v>4.08</v>
      </c>
      <c r="J2" s="145">
        <v>17.5</v>
      </c>
      <c r="K2" s="145">
        <v>65.599999999999994</v>
      </c>
      <c r="L2" s="145">
        <v>43.5</v>
      </c>
    </row>
    <row r="3" spans="1:12" x14ac:dyDescent="0.45">
      <c r="B3" s="146" t="s">
        <v>303</v>
      </c>
      <c r="C3" s="145">
        <v>51.6</v>
      </c>
      <c r="D3" s="145">
        <v>42.4</v>
      </c>
      <c r="E3" s="145">
        <v>41.9</v>
      </c>
      <c r="F3" s="145">
        <v>33</v>
      </c>
      <c r="G3" s="145">
        <v>35.6</v>
      </c>
      <c r="H3" s="145">
        <v>27.4</v>
      </c>
      <c r="I3" s="145">
        <v>11.9</v>
      </c>
      <c r="J3" s="145">
        <v>24.8</v>
      </c>
      <c r="K3" s="145">
        <v>47.8</v>
      </c>
      <c r="L3" s="145">
        <v>46.1</v>
      </c>
    </row>
    <row r="4" spans="1:12" x14ac:dyDescent="0.45">
      <c r="B4" s="146" t="s">
        <v>304</v>
      </c>
      <c r="C4" s="145">
        <v>40</v>
      </c>
      <c r="D4" s="145">
        <v>39.5</v>
      </c>
      <c r="E4" s="145">
        <v>29.9</v>
      </c>
      <c r="F4" s="145">
        <v>28.3</v>
      </c>
      <c r="G4" s="145">
        <v>21.9</v>
      </c>
      <c r="H4" s="145">
        <v>19.899999999999999</v>
      </c>
      <c r="I4" s="145">
        <v>12.7</v>
      </c>
      <c r="J4" s="145">
        <v>21.6</v>
      </c>
      <c r="K4" s="145">
        <v>42.3</v>
      </c>
      <c r="L4" s="145">
        <v>43.8</v>
      </c>
    </row>
    <row r="5" spans="1:12" x14ac:dyDescent="0.45">
      <c r="B5" s="146" t="s">
        <v>305</v>
      </c>
      <c r="C5" s="145">
        <v>35.299999999999997</v>
      </c>
      <c r="D5" s="145">
        <v>30</v>
      </c>
      <c r="E5" s="145">
        <v>26</v>
      </c>
      <c r="F5" s="145">
        <v>21.2</v>
      </c>
      <c r="G5" s="145">
        <v>21.1</v>
      </c>
      <c r="H5" s="145">
        <v>16.600000000000001</v>
      </c>
      <c r="I5" s="145">
        <v>14.7</v>
      </c>
      <c r="J5" s="145">
        <v>22.2</v>
      </c>
      <c r="K5" s="145">
        <v>29.6</v>
      </c>
      <c r="L5" s="145">
        <v>33.4</v>
      </c>
    </row>
    <row r="6" spans="1:12" x14ac:dyDescent="0.45">
      <c r="B6" s="146" t="s">
        <v>306</v>
      </c>
      <c r="C6" s="145">
        <v>46.4</v>
      </c>
      <c r="D6" s="145">
        <v>37.9</v>
      </c>
      <c r="E6" s="145">
        <v>35.799999999999997</v>
      </c>
      <c r="F6" s="145">
        <v>29.4</v>
      </c>
      <c r="G6" s="145">
        <v>27.3</v>
      </c>
      <c r="H6" s="145">
        <v>23.5</v>
      </c>
      <c r="I6" s="145">
        <v>12.1</v>
      </c>
      <c r="J6" s="145">
        <v>19.100000000000001</v>
      </c>
      <c r="K6" s="145">
        <v>46.2</v>
      </c>
      <c r="L6" s="145">
        <v>42.3</v>
      </c>
    </row>
    <row r="7" spans="1:12" x14ac:dyDescent="0.45">
      <c r="A7" s="147" t="s">
        <v>202</v>
      </c>
      <c r="B7" s="146" t="s">
        <v>307</v>
      </c>
      <c r="C7" s="145">
        <v>56.9</v>
      </c>
      <c r="D7" s="145">
        <v>55.9</v>
      </c>
      <c r="E7" s="145">
        <v>49.2</v>
      </c>
      <c r="F7" s="145">
        <v>45.9</v>
      </c>
      <c r="G7" s="145">
        <v>41.1</v>
      </c>
      <c r="H7" s="145">
        <v>38.9</v>
      </c>
      <c r="I7" s="145">
        <v>15</v>
      </c>
      <c r="J7" s="145">
        <v>25.1</v>
      </c>
      <c r="K7" s="145">
        <v>55.5</v>
      </c>
      <c r="L7" s="145">
        <v>54.7</v>
      </c>
    </row>
    <row r="8" spans="1:12" x14ac:dyDescent="0.45">
      <c r="A8" s="146" t="s">
        <v>314</v>
      </c>
      <c r="B8" s="146" t="s">
        <v>308</v>
      </c>
      <c r="C8" s="145">
        <v>60.2</v>
      </c>
      <c r="D8" s="145">
        <v>48.4</v>
      </c>
      <c r="E8" s="145">
        <v>51.9</v>
      </c>
      <c r="F8" s="145">
        <v>40</v>
      </c>
      <c r="G8" s="145">
        <v>44.5</v>
      </c>
      <c r="H8" s="145">
        <v>32.4</v>
      </c>
      <c r="I8" s="145">
        <v>10.199999999999999</v>
      </c>
      <c r="J8" s="145">
        <v>23.4</v>
      </c>
      <c r="K8" s="145">
        <v>64.099999999999994</v>
      </c>
      <c r="L8" s="145">
        <v>53.4</v>
      </c>
    </row>
    <row r="9" spans="1:12" x14ac:dyDescent="0.45">
      <c r="B9" s="146" t="s">
        <v>309</v>
      </c>
      <c r="C9" s="145">
        <v>68</v>
      </c>
      <c r="D9" s="145">
        <v>36.1</v>
      </c>
      <c r="E9" s="145">
        <v>65.2</v>
      </c>
      <c r="F9" s="145">
        <v>27</v>
      </c>
      <c r="G9" s="145">
        <v>51.5</v>
      </c>
      <c r="H9" s="145">
        <v>24.1</v>
      </c>
      <c r="I9" s="145">
        <v>12.6</v>
      </c>
      <c r="J9" s="145">
        <v>21.2</v>
      </c>
      <c r="K9" s="145">
        <v>85.9</v>
      </c>
      <c r="L9" s="145">
        <v>46.4</v>
      </c>
    </row>
    <row r="10" spans="1:12" x14ac:dyDescent="0.45">
      <c r="B10" s="146" t="s">
        <v>310</v>
      </c>
      <c r="C10" s="145">
        <v>81.599999999999994</v>
      </c>
      <c r="D10" s="145">
        <v>74.599999999999994</v>
      </c>
      <c r="E10" s="145">
        <v>82</v>
      </c>
      <c r="F10" s="145">
        <v>70.599999999999994</v>
      </c>
      <c r="G10" s="145">
        <v>74.7</v>
      </c>
      <c r="H10" s="145">
        <v>63</v>
      </c>
      <c r="I10" s="145">
        <v>2.84</v>
      </c>
      <c r="J10" s="145">
        <v>5.63</v>
      </c>
      <c r="K10" s="145">
        <v>72.2</v>
      </c>
      <c r="L10" s="145">
        <v>74.099999999999994</v>
      </c>
    </row>
    <row r="11" spans="1:12" x14ac:dyDescent="0.45">
      <c r="B11" s="146" t="s">
        <v>311</v>
      </c>
      <c r="C11" s="145">
        <v>67.8</v>
      </c>
      <c r="D11" s="145">
        <v>47.9</v>
      </c>
      <c r="E11" s="145">
        <v>63</v>
      </c>
      <c r="F11" s="145">
        <v>42.1</v>
      </c>
      <c r="G11" s="145">
        <v>50.6</v>
      </c>
      <c r="H11" s="145">
        <v>36.6</v>
      </c>
      <c r="I11" s="145">
        <v>11.9</v>
      </c>
      <c r="J11" s="145">
        <v>14.1</v>
      </c>
      <c r="K11" s="145">
        <v>71.2</v>
      </c>
      <c r="L11" s="145">
        <v>51.2</v>
      </c>
    </row>
    <row r="12" spans="1:12" x14ac:dyDescent="0.45">
      <c r="B12" s="146" t="s">
        <v>312</v>
      </c>
      <c r="C12" s="145">
        <v>79.099999999999994</v>
      </c>
      <c r="D12" s="145">
        <v>64.5</v>
      </c>
      <c r="E12" s="145">
        <v>70.3</v>
      </c>
      <c r="F12" s="145">
        <v>59.7</v>
      </c>
      <c r="G12" s="145">
        <v>62.1</v>
      </c>
      <c r="H12" s="145">
        <v>53.3</v>
      </c>
      <c r="I12" s="145">
        <v>1.28</v>
      </c>
      <c r="J12" s="145">
        <v>7.27</v>
      </c>
      <c r="K12" s="145">
        <v>80.099999999999994</v>
      </c>
      <c r="L12" s="145">
        <v>71.2</v>
      </c>
    </row>
    <row r="13" spans="1:12" x14ac:dyDescent="0.45">
      <c r="B13" s="146" t="s">
        <v>313</v>
      </c>
      <c r="C13" s="145">
        <v>64.7</v>
      </c>
      <c r="D13" s="145">
        <v>55.7</v>
      </c>
      <c r="E13" s="145">
        <v>50.4</v>
      </c>
      <c r="F13" s="145">
        <v>47.2</v>
      </c>
      <c r="G13" s="145">
        <v>39.700000000000003</v>
      </c>
      <c r="H13" s="145">
        <v>38.799999999999997</v>
      </c>
      <c r="I13" s="145">
        <v>11.2</v>
      </c>
      <c r="J13" s="145">
        <v>17.100000000000001</v>
      </c>
      <c r="K13" s="145">
        <v>70.400000000000006</v>
      </c>
      <c r="L13" s="145">
        <v>64.099999999999994</v>
      </c>
    </row>
    <row r="14" spans="1:12" x14ac:dyDescent="0.45">
      <c r="B14" s="147"/>
      <c r="C14" s="148"/>
      <c r="D14" s="148"/>
      <c r="E14" s="147"/>
      <c r="F14" s="147"/>
      <c r="G14" s="148"/>
      <c r="H14" s="148"/>
      <c r="I14" s="148"/>
      <c r="J14" s="148"/>
      <c r="K14" s="148"/>
      <c r="L14" s="148"/>
    </row>
    <row r="15" spans="1:12" x14ac:dyDescent="0.45">
      <c r="B15" s="143" t="s">
        <v>13</v>
      </c>
      <c r="C15" s="144"/>
      <c r="D15" s="144"/>
      <c r="E15" s="144"/>
      <c r="F15" s="144"/>
      <c r="G15" s="144"/>
      <c r="H15" s="144"/>
      <c r="I15" s="144"/>
      <c r="J15" s="144"/>
      <c r="K15" s="144"/>
      <c r="L15" s="144"/>
    </row>
    <row r="16" spans="1:12" x14ac:dyDescent="0.45">
      <c r="B16" s="144" t="s">
        <v>14</v>
      </c>
      <c r="C16" s="144">
        <v>0.96430000000000005</v>
      </c>
      <c r="D16" s="144">
        <v>0.9546</v>
      </c>
      <c r="E16" s="144">
        <v>0.97030000000000005</v>
      </c>
      <c r="F16" s="144">
        <v>0.93600000000000005</v>
      </c>
      <c r="G16" s="144">
        <v>0.96809999999999996</v>
      </c>
      <c r="H16" s="144">
        <v>0.91820000000000002</v>
      </c>
      <c r="I16" s="144">
        <v>0.82150000000000001</v>
      </c>
      <c r="J16" s="144">
        <v>0.879</v>
      </c>
      <c r="K16" s="144">
        <v>0.96499999999999997</v>
      </c>
      <c r="L16" s="144">
        <v>0.92979999999999996</v>
      </c>
    </row>
    <row r="17" spans="2:12" x14ac:dyDescent="0.45">
      <c r="B17" s="144" t="s">
        <v>15</v>
      </c>
      <c r="C17" s="144">
        <v>0.84309999999999996</v>
      </c>
      <c r="D17" s="144">
        <v>0.70420000000000005</v>
      </c>
      <c r="E17" s="144">
        <v>0.91369999999999996</v>
      </c>
      <c r="F17" s="144">
        <v>0.44769999999999999</v>
      </c>
      <c r="G17" s="144">
        <v>0.89</v>
      </c>
      <c r="H17" s="144">
        <v>0.27139999999999997</v>
      </c>
      <c r="I17" s="144">
        <v>1.66E-2</v>
      </c>
      <c r="J17" s="144">
        <v>8.5199999999999998E-2</v>
      </c>
      <c r="K17" s="144">
        <v>0.85270000000000001</v>
      </c>
      <c r="L17" s="144">
        <v>0.37790000000000001</v>
      </c>
    </row>
    <row r="18" spans="2:12" x14ac:dyDescent="0.45">
      <c r="B18" s="149" t="s">
        <v>17</v>
      </c>
      <c r="C18" s="144" t="s">
        <v>19</v>
      </c>
      <c r="D18" s="144" t="s">
        <v>19</v>
      </c>
      <c r="E18" s="144" t="s">
        <v>19</v>
      </c>
      <c r="F18" s="144" t="s">
        <v>19</v>
      </c>
      <c r="G18" s="144" t="s">
        <v>19</v>
      </c>
      <c r="H18" s="144" t="s">
        <v>19</v>
      </c>
      <c r="I18" s="144" t="s">
        <v>18</v>
      </c>
      <c r="J18" s="144" t="s">
        <v>19</v>
      </c>
      <c r="K18" s="144" t="s">
        <v>19</v>
      </c>
      <c r="L18" s="144" t="s">
        <v>19</v>
      </c>
    </row>
    <row r="19" spans="2:12" x14ac:dyDescent="0.45">
      <c r="B19" s="144" t="s">
        <v>20</v>
      </c>
      <c r="C19" s="144" t="s">
        <v>22</v>
      </c>
      <c r="D19" s="144" t="s">
        <v>22</v>
      </c>
      <c r="E19" s="144" t="s">
        <v>22</v>
      </c>
      <c r="F19" s="144" t="s">
        <v>22</v>
      </c>
      <c r="G19" s="144" t="s">
        <v>22</v>
      </c>
      <c r="H19" s="144" t="s">
        <v>22</v>
      </c>
      <c r="I19" s="150" t="s">
        <v>23</v>
      </c>
      <c r="J19" s="144" t="s">
        <v>22</v>
      </c>
      <c r="K19" s="144" t="s">
        <v>22</v>
      </c>
      <c r="L19" s="144" t="s">
        <v>22</v>
      </c>
    </row>
    <row r="20" spans="2:12" x14ac:dyDescent="0.45">
      <c r="B20" s="147"/>
      <c r="C20" s="148"/>
      <c r="D20" s="148"/>
      <c r="E20" s="147"/>
      <c r="F20" s="147"/>
      <c r="G20" s="148"/>
      <c r="H20" s="148"/>
      <c r="I20" s="148"/>
      <c r="J20" s="148"/>
      <c r="K20" s="148"/>
      <c r="L20" s="148"/>
    </row>
    <row r="21" spans="2:12" x14ac:dyDescent="0.4">
      <c r="B21" s="57" t="s">
        <v>214</v>
      </c>
      <c r="C21" s="16"/>
      <c r="D21" s="142"/>
      <c r="E21" s="16"/>
      <c r="G21" s="142"/>
      <c r="H21" s="142"/>
      <c r="I21" s="142"/>
      <c r="J21" s="142"/>
      <c r="K21" s="142"/>
      <c r="L21" s="142"/>
    </row>
    <row r="22" spans="2:12" x14ac:dyDescent="0.35">
      <c r="B22" s="17" t="s">
        <v>15</v>
      </c>
      <c r="C22" s="162">
        <v>5.0000000000000001E-4</v>
      </c>
      <c r="D22" s="162"/>
      <c r="E22" s="162">
        <v>5.0000000000000001E-4</v>
      </c>
      <c r="F22" s="162"/>
      <c r="G22" s="162">
        <v>5.0000000000000001E-4</v>
      </c>
      <c r="H22" s="162"/>
      <c r="I22" s="162">
        <v>5.0000000000000001E-4</v>
      </c>
      <c r="J22" s="162"/>
      <c r="K22" s="162">
        <v>2.69E-2</v>
      </c>
      <c r="L22" s="162"/>
    </row>
    <row r="23" spans="2:12" x14ac:dyDescent="0.35">
      <c r="B23" s="17" t="s">
        <v>215</v>
      </c>
      <c r="C23" s="162" t="s">
        <v>37</v>
      </c>
      <c r="D23" s="162"/>
      <c r="E23" s="162" t="s">
        <v>37</v>
      </c>
      <c r="F23" s="162"/>
      <c r="G23" s="162" t="s">
        <v>37</v>
      </c>
      <c r="H23" s="162"/>
      <c r="I23" s="162" t="s">
        <v>37</v>
      </c>
      <c r="J23" s="162"/>
      <c r="K23" s="162" t="s">
        <v>37</v>
      </c>
      <c r="L23" s="162"/>
    </row>
    <row r="24" spans="2:12" x14ac:dyDescent="0.35">
      <c r="B24" s="17" t="s">
        <v>20</v>
      </c>
      <c r="C24" s="165" t="s">
        <v>53</v>
      </c>
      <c r="D24" s="165"/>
      <c r="E24" s="165" t="s">
        <v>53</v>
      </c>
      <c r="F24" s="165"/>
      <c r="G24" s="165" t="s">
        <v>53</v>
      </c>
      <c r="H24" s="165"/>
      <c r="I24" s="165" t="s">
        <v>53</v>
      </c>
      <c r="J24" s="165"/>
      <c r="K24" s="165" t="s">
        <v>23</v>
      </c>
      <c r="L24" s="165"/>
    </row>
    <row r="25" spans="2:12" x14ac:dyDescent="0.35">
      <c r="B25" s="17" t="s">
        <v>160</v>
      </c>
      <c r="C25" s="162" t="s">
        <v>19</v>
      </c>
      <c r="D25" s="162"/>
      <c r="E25" s="162" t="s">
        <v>19</v>
      </c>
      <c r="F25" s="162"/>
      <c r="G25" s="162" t="s">
        <v>19</v>
      </c>
      <c r="H25" s="162"/>
      <c r="I25" s="162" t="s">
        <v>19</v>
      </c>
      <c r="J25" s="162"/>
      <c r="K25" s="162" t="s">
        <v>19</v>
      </c>
      <c r="L25" s="162"/>
    </row>
    <row r="26" spans="2:12" x14ac:dyDescent="0.35">
      <c r="B26" s="17" t="s">
        <v>161</v>
      </c>
      <c r="C26" s="162" t="s">
        <v>162</v>
      </c>
      <c r="D26" s="162"/>
      <c r="E26" s="162" t="s">
        <v>162</v>
      </c>
      <c r="F26" s="162"/>
      <c r="G26" s="162" t="s">
        <v>162</v>
      </c>
      <c r="H26" s="162"/>
      <c r="I26" s="162" t="s">
        <v>162</v>
      </c>
      <c r="J26" s="162"/>
      <c r="K26" s="162" t="s">
        <v>162</v>
      </c>
      <c r="L26" s="162"/>
    </row>
    <row r="27" spans="2:12" x14ac:dyDescent="0.35">
      <c r="B27" s="17" t="s">
        <v>216</v>
      </c>
      <c r="C27" s="162" t="s">
        <v>315</v>
      </c>
      <c r="D27" s="162"/>
      <c r="E27" s="162" t="s">
        <v>315</v>
      </c>
      <c r="F27" s="162"/>
      <c r="G27" s="162" t="s">
        <v>315</v>
      </c>
      <c r="H27" s="162"/>
      <c r="I27" s="162" t="s">
        <v>316</v>
      </c>
      <c r="J27" s="162"/>
      <c r="K27" s="162" t="s">
        <v>317</v>
      </c>
      <c r="L27" s="162"/>
    </row>
    <row r="28" spans="2:12" x14ac:dyDescent="0.35">
      <c r="B28" s="17" t="s">
        <v>31</v>
      </c>
      <c r="C28" s="162">
        <v>-78</v>
      </c>
      <c r="D28" s="162"/>
      <c r="E28" s="162">
        <v>-78</v>
      </c>
      <c r="F28" s="162"/>
      <c r="G28" s="162">
        <v>-78</v>
      </c>
      <c r="H28" s="162"/>
      <c r="I28" s="162">
        <v>78</v>
      </c>
      <c r="J28" s="162"/>
      <c r="K28" s="162">
        <v>-56</v>
      </c>
      <c r="L28" s="162"/>
    </row>
    <row r="29" spans="2:12" x14ac:dyDescent="0.35">
      <c r="B29" s="17" t="s">
        <v>163</v>
      </c>
      <c r="C29" s="162">
        <v>12</v>
      </c>
      <c r="D29" s="162"/>
      <c r="E29" s="162">
        <v>12</v>
      </c>
      <c r="F29" s="162"/>
      <c r="G29" s="162">
        <v>12</v>
      </c>
      <c r="H29" s="162"/>
      <c r="I29" s="162">
        <v>12</v>
      </c>
      <c r="J29" s="162"/>
      <c r="K29" s="162">
        <v>12</v>
      </c>
      <c r="L29" s="162"/>
    </row>
    <row r="30" spans="2:12" x14ac:dyDescent="0.35">
      <c r="B30" s="17" t="s">
        <v>218</v>
      </c>
      <c r="C30" s="162">
        <v>0</v>
      </c>
      <c r="D30" s="162"/>
      <c r="E30" s="162">
        <v>0</v>
      </c>
      <c r="F30" s="162"/>
      <c r="G30" s="162">
        <v>0</v>
      </c>
      <c r="H30" s="162"/>
      <c r="I30" s="162">
        <v>0</v>
      </c>
      <c r="J30" s="162"/>
      <c r="K30" s="162">
        <v>0</v>
      </c>
      <c r="L30" s="162"/>
    </row>
    <row r="31" spans="2:12" x14ac:dyDescent="0.45">
      <c r="C31" s="142"/>
      <c r="D31" s="142"/>
      <c r="E31" s="142"/>
      <c r="F31" s="142"/>
      <c r="I31" s="142"/>
      <c r="J31" s="142"/>
      <c r="K31" s="142"/>
      <c r="L31" s="142"/>
    </row>
    <row r="32" spans="2:12" x14ac:dyDescent="0.45">
      <c r="C32" s="142"/>
      <c r="D32" s="142"/>
      <c r="E32" s="142"/>
      <c r="F32" s="142"/>
      <c r="I32" s="142"/>
      <c r="J32" s="142"/>
      <c r="K32" s="142"/>
      <c r="L32" s="142"/>
    </row>
    <row r="33" spans="3:12" x14ac:dyDescent="0.45">
      <c r="C33" s="142"/>
      <c r="D33" s="142"/>
      <c r="E33" s="142"/>
      <c r="F33" s="142"/>
      <c r="I33" s="142"/>
      <c r="J33" s="142"/>
      <c r="K33" s="142"/>
      <c r="L33" s="142"/>
    </row>
    <row r="34" spans="3:12" x14ac:dyDescent="0.45">
      <c r="C34" s="142"/>
      <c r="D34" s="142"/>
      <c r="E34" s="142"/>
      <c r="F34" s="142"/>
      <c r="I34" s="142"/>
      <c r="J34" s="142"/>
      <c r="K34" s="142"/>
      <c r="L34" s="142"/>
    </row>
    <row r="35" spans="3:12" x14ac:dyDescent="0.45">
      <c r="C35" s="142"/>
      <c r="D35" s="142"/>
      <c r="E35" s="142"/>
      <c r="F35" s="142"/>
      <c r="I35" s="142"/>
      <c r="J35" s="142"/>
      <c r="K35" s="142"/>
      <c r="L35" s="142"/>
    </row>
    <row r="36" spans="3:12" x14ac:dyDescent="0.45">
      <c r="C36" s="142"/>
      <c r="D36" s="142"/>
      <c r="E36" s="142"/>
      <c r="F36" s="142"/>
      <c r="I36" s="142"/>
      <c r="J36" s="142"/>
      <c r="K36" s="142"/>
      <c r="L36" s="142"/>
    </row>
    <row r="37" spans="3:12" x14ac:dyDescent="0.45">
      <c r="C37" s="142"/>
      <c r="D37" s="142"/>
      <c r="E37" s="142"/>
      <c r="F37" s="142"/>
      <c r="I37" s="142"/>
      <c r="J37" s="142"/>
      <c r="K37" s="142"/>
      <c r="L37" s="142"/>
    </row>
    <row r="38" spans="3:12" x14ac:dyDescent="0.45">
      <c r="C38" s="142"/>
      <c r="D38" s="142"/>
      <c r="E38" s="142"/>
      <c r="F38" s="142"/>
      <c r="G38" s="142"/>
      <c r="H38" s="142"/>
      <c r="K38" s="142"/>
      <c r="L38" s="142"/>
    </row>
    <row r="39" spans="3:12" x14ac:dyDescent="0.45">
      <c r="C39" s="142"/>
      <c r="D39" s="142"/>
      <c r="E39" s="142"/>
      <c r="F39" s="142"/>
      <c r="G39" s="142"/>
      <c r="H39" s="142"/>
      <c r="K39" s="142"/>
      <c r="L39" s="142"/>
    </row>
    <row r="40" spans="3:12" x14ac:dyDescent="0.45">
      <c r="C40" s="142"/>
      <c r="D40" s="142"/>
      <c r="E40" s="142"/>
      <c r="F40" s="142"/>
      <c r="G40" s="142"/>
      <c r="H40" s="142"/>
      <c r="K40" s="142"/>
      <c r="L40" s="142"/>
    </row>
    <row r="41" spans="3:12" x14ac:dyDescent="0.45">
      <c r="C41" s="142"/>
      <c r="D41" s="142"/>
      <c r="E41" s="142"/>
      <c r="F41" s="142"/>
      <c r="G41" s="142"/>
      <c r="H41" s="142"/>
      <c r="K41" s="142"/>
      <c r="L41" s="142"/>
    </row>
    <row r="42" spans="3:12" x14ac:dyDescent="0.45">
      <c r="C42" s="142"/>
      <c r="D42" s="142"/>
      <c r="E42" s="142"/>
      <c r="F42" s="142"/>
      <c r="G42" s="142"/>
      <c r="H42" s="142"/>
      <c r="K42" s="142"/>
      <c r="L42" s="142"/>
    </row>
    <row r="43" spans="3:12" x14ac:dyDescent="0.45">
      <c r="C43" s="142"/>
      <c r="D43" s="142"/>
      <c r="E43" s="142"/>
      <c r="F43" s="142"/>
      <c r="G43" s="142"/>
      <c r="H43" s="142"/>
      <c r="K43" s="142"/>
      <c r="L43" s="142"/>
    </row>
    <row r="44" spans="3:12" x14ac:dyDescent="0.45">
      <c r="C44" s="142"/>
      <c r="D44" s="142"/>
      <c r="E44" s="142"/>
      <c r="F44" s="142"/>
      <c r="G44" s="142"/>
      <c r="H44" s="142"/>
      <c r="K44" s="142"/>
      <c r="L44" s="142"/>
    </row>
    <row r="45" spans="3:12" x14ac:dyDescent="0.45">
      <c r="C45" s="142"/>
      <c r="D45" s="142"/>
      <c r="E45" s="142"/>
      <c r="F45" s="142"/>
      <c r="G45" s="142"/>
      <c r="H45" s="142"/>
      <c r="K45" s="142"/>
      <c r="L45" s="142"/>
    </row>
    <row r="46" spans="3:12" x14ac:dyDescent="0.45">
      <c r="C46" s="142"/>
      <c r="D46" s="142"/>
      <c r="E46" s="142"/>
      <c r="F46" s="142"/>
      <c r="G46" s="142"/>
      <c r="H46" s="142"/>
      <c r="K46" s="142"/>
      <c r="L46" s="142"/>
    </row>
    <row r="47" spans="3:12" x14ac:dyDescent="0.45">
      <c r="C47" s="142"/>
      <c r="D47" s="142"/>
      <c r="E47" s="142"/>
      <c r="F47" s="142"/>
      <c r="G47" s="142"/>
      <c r="H47" s="142"/>
      <c r="K47" s="142"/>
      <c r="L47" s="142"/>
    </row>
    <row r="48" spans="3:12" x14ac:dyDescent="0.45">
      <c r="C48" s="142"/>
      <c r="D48" s="142"/>
      <c r="E48" s="142"/>
      <c r="F48" s="142"/>
      <c r="G48" s="142"/>
      <c r="H48" s="142"/>
      <c r="K48" s="142"/>
      <c r="L48" s="142"/>
    </row>
    <row r="49" spans="3:12" x14ac:dyDescent="0.45">
      <c r="C49" s="142"/>
      <c r="D49" s="142"/>
      <c r="E49" s="142"/>
      <c r="F49" s="142"/>
      <c r="G49" s="142"/>
      <c r="H49" s="142"/>
      <c r="K49" s="142"/>
      <c r="L49" s="142"/>
    </row>
    <row r="50" spans="3:12" x14ac:dyDescent="0.45">
      <c r="C50" s="142"/>
      <c r="D50" s="142"/>
      <c r="E50" s="142"/>
      <c r="F50" s="142"/>
      <c r="G50" s="142"/>
      <c r="H50" s="142"/>
      <c r="I50" s="142"/>
      <c r="J50" s="142"/>
    </row>
    <row r="51" spans="3:12" x14ac:dyDescent="0.45">
      <c r="C51" s="142"/>
      <c r="D51" s="142"/>
      <c r="E51" s="142"/>
      <c r="F51" s="142"/>
      <c r="G51" s="142"/>
      <c r="H51" s="142"/>
      <c r="I51" s="142"/>
      <c r="J51" s="142"/>
    </row>
    <row r="52" spans="3:12" x14ac:dyDescent="0.45">
      <c r="C52" s="142"/>
      <c r="D52" s="142"/>
      <c r="E52" s="142"/>
      <c r="F52" s="142"/>
      <c r="G52" s="142"/>
      <c r="H52" s="142"/>
      <c r="I52" s="142"/>
      <c r="J52" s="142"/>
    </row>
    <row r="53" spans="3:12" x14ac:dyDescent="0.45">
      <c r="C53" s="142"/>
      <c r="D53" s="142"/>
      <c r="E53" s="142"/>
      <c r="F53" s="142"/>
      <c r="G53" s="142"/>
      <c r="H53" s="142"/>
      <c r="I53" s="142"/>
      <c r="J53" s="142"/>
    </row>
    <row r="54" spans="3:12" x14ac:dyDescent="0.45">
      <c r="C54" s="142"/>
      <c r="D54" s="142"/>
      <c r="E54" s="142"/>
      <c r="F54" s="142"/>
      <c r="G54" s="142"/>
      <c r="H54" s="142"/>
      <c r="I54" s="142"/>
      <c r="J54" s="142"/>
    </row>
    <row r="55" spans="3:12" x14ac:dyDescent="0.45">
      <c r="C55" s="142"/>
      <c r="D55" s="142"/>
      <c r="E55" s="142"/>
      <c r="F55" s="142"/>
      <c r="G55" s="142"/>
      <c r="H55" s="142"/>
      <c r="I55" s="142"/>
      <c r="J55" s="142"/>
    </row>
    <row r="56" spans="3:12" x14ac:dyDescent="0.45">
      <c r="C56" s="142"/>
      <c r="D56" s="142"/>
      <c r="E56" s="142"/>
      <c r="F56" s="142"/>
      <c r="G56" s="142"/>
      <c r="H56" s="142"/>
      <c r="I56" s="142"/>
      <c r="J56" s="142"/>
    </row>
    <row r="57" spans="3:12" x14ac:dyDescent="0.45">
      <c r="C57" s="142"/>
      <c r="D57" s="142"/>
      <c r="E57" s="142"/>
      <c r="F57" s="142"/>
      <c r="G57" s="142"/>
      <c r="H57" s="142"/>
      <c r="I57" s="142"/>
      <c r="J57" s="142"/>
    </row>
    <row r="58" spans="3:12" x14ac:dyDescent="0.45">
      <c r="C58" s="142"/>
      <c r="D58" s="142"/>
      <c r="E58" s="142"/>
      <c r="F58" s="142"/>
      <c r="G58" s="142"/>
      <c r="H58" s="142"/>
      <c r="I58" s="142"/>
      <c r="J58" s="142"/>
    </row>
    <row r="59" spans="3:12" x14ac:dyDescent="0.45">
      <c r="C59" s="142"/>
      <c r="D59" s="142"/>
      <c r="E59" s="142"/>
      <c r="F59" s="142"/>
      <c r="G59" s="142"/>
      <c r="H59" s="142"/>
      <c r="I59" s="142"/>
      <c r="J59" s="142"/>
    </row>
    <row r="60" spans="3:12" x14ac:dyDescent="0.45">
      <c r="C60" s="142"/>
      <c r="D60" s="142"/>
      <c r="E60" s="142"/>
      <c r="F60" s="142"/>
      <c r="G60" s="142"/>
      <c r="H60" s="142"/>
      <c r="I60" s="142"/>
      <c r="J60" s="142"/>
    </row>
    <row r="61" spans="3:12" x14ac:dyDescent="0.45">
      <c r="C61" s="142"/>
      <c r="D61" s="142"/>
      <c r="E61" s="142"/>
      <c r="F61" s="142"/>
      <c r="G61" s="142"/>
      <c r="H61" s="142"/>
      <c r="I61" s="142"/>
      <c r="J61" s="142"/>
    </row>
  </sheetData>
  <mergeCells count="45">
    <mergeCell ref="I26:J26"/>
    <mergeCell ref="K26:L26"/>
    <mergeCell ref="E30:F30"/>
    <mergeCell ref="G30:H30"/>
    <mergeCell ref="I30:J30"/>
    <mergeCell ref="K30:L30"/>
    <mergeCell ref="G28:H28"/>
    <mergeCell ref="I28:J28"/>
    <mergeCell ref="K28:L28"/>
    <mergeCell ref="E29:F29"/>
    <mergeCell ref="G29:H29"/>
    <mergeCell ref="I29:J29"/>
    <mergeCell ref="K29:L29"/>
    <mergeCell ref="I27:J27"/>
    <mergeCell ref="K27:L27"/>
    <mergeCell ref="K22:L22"/>
    <mergeCell ref="E23:F23"/>
    <mergeCell ref="G23:H23"/>
    <mergeCell ref="I23:J23"/>
    <mergeCell ref="K23:L23"/>
    <mergeCell ref="E24:F24"/>
    <mergeCell ref="G24:H24"/>
    <mergeCell ref="I24:J24"/>
    <mergeCell ref="K24:L24"/>
    <mergeCell ref="I22:J22"/>
    <mergeCell ref="I25:J25"/>
    <mergeCell ref="K25:L25"/>
    <mergeCell ref="E26:F26"/>
    <mergeCell ref="G26:H26"/>
    <mergeCell ref="C28:D28"/>
    <mergeCell ref="C29:D29"/>
    <mergeCell ref="C30:D30"/>
    <mergeCell ref="E22:F22"/>
    <mergeCell ref="G22:H22"/>
    <mergeCell ref="E25:F25"/>
    <mergeCell ref="G25:H25"/>
    <mergeCell ref="E28:F28"/>
    <mergeCell ref="C22:D22"/>
    <mergeCell ref="C23:D23"/>
    <mergeCell ref="C24:D24"/>
    <mergeCell ref="C25:D25"/>
    <mergeCell ref="C26:D26"/>
    <mergeCell ref="C27:D27"/>
    <mergeCell ref="E27:F27"/>
    <mergeCell ref="G27:H27"/>
  </mergeCells>
  <phoneticPr fontId="8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 4B</vt:lpstr>
      <vt:lpstr>Fig 4C </vt:lpstr>
      <vt:lpstr>Fig 4D</vt:lpstr>
      <vt:lpstr>Fig 4E </vt:lpstr>
      <vt:lpstr>Fig 4F</vt:lpstr>
      <vt:lpstr>Fig 4G and I</vt:lpstr>
      <vt:lpstr>Fig 4H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</dc:creator>
  <cp:lastModifiedBy>Pedro</cp:lastModifiedBy>
  <dcterms:created xsi:type="dcterms:W3CDTF">2022-11-06T19:57:38Z</dcterms:created>
  <dcterms:modified xsi:type="dcterms:W3CDTF">2023-04-12T11:28:08Z</dcterms:modified>
</cp:coreProperties>
</file>